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5480" windowHeight="9555" activeTab="2"/>
  </bookViews>
  <sheets>
    <sheet name="Сор-я 1,2 (2)" sheetId="1" r:id="rId1"/>
    <sheet name="Сор-я 1,2" sheetId="2" r:id="rId2"/>
    <sheet name="Команд.пер-во" sheetId="3" r:id="rId3"/>
    <sheet name="Лист2" sheetId="4" r:id="rId4"/>
    <sheet name="Лист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<sst xmlns="http://schemas.openxmlformats.org/spreadsheetml/2006/main" count="1420" uniqueCount="312">
  <si>
    <t>Спортивная  гимнастика</t>
  </si>
  <si>
    <t>сумма</t>
  </si>
  <si>
    <t>место</t>
  </si>
  <si>
    <t>Сумма</t>
  </si>
  <si>
    <t>СУММА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</si>
  <si>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</si>
  <si>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</si>
  <si>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>Соревнования I, II  Квалификация, личное первенство</t>
  </si>
  <si>
    <t>№</t>
  </si>
  <si>
    <t>Фамилия, Имя</t>
  </si>
  <si>
    <t>Лич.</t>
  </si>
  <si>
    <t>рез-т</t>
  </si>
  <si>
    <t>1 день</t>
  </si>
  <si>
    <t>2 день</t>
  </si>
  <si>
    <t>проч сб.</t>
  </si>
  <si>
    <t xml:space="preserve">Судья МК                                                                                           </t>
  </si>
  <si>
    <t>уч-ка</t>
  </si>
  <si>
    <t>сум. I дн.</t>
  </si>
  <si>
    <t>сум. II дн.</t>
  </si>
  <si>
    <t>Раз-ряд</t>
  </si>
  <si>
    <t>№ уч.</t>
  </si>
  <si>
    <t>Результат</t>
  </si>
  <si>
    <t>МС</t>
  </si>
  <si>
    <t>Валерий Старкин</t>
  </si>
  <si>
    <t>г.Пенза</t>
  </si>
  <si>
    <t>Программа 1 разряда</t>
  </si>
  <si>
    <t xml:space="preserve">Город/Округ </t>
  </si>
  <si>
    <t>г.Пенза                     Дворец спорта "Буртасы"             19-24.11.2012г.</t>
  </si>
  <si>
    <t>21-22/11/12г.</t>
  </si>
  <si>
    <t>Олег Грачёв</t>
  </si>
  <si>
    <t>Программа КМС</t>
  </si>
  <si>
    <t>Программа МС</t>
  </si>
  <si>
    <r>
      <t xml:space="preserve">                           Результаты соревнований IV                    Командное первенство                    </t>
    </r>
    <r>
      <rPr>
        <sz val="11"/>
        <color theme="1"/>
        <rFont val="Calibri"/>
        <family val="2"/>
      </rPr>
      <t xml:space="preserve">  21-22/11/2012г.  </t>
    </r>
    <r>
      <rPr>
        <b/>
        <sz val="11"/>
        <color indexed="8"/>
        <rFont val="Calibri"/>
        <family val="2"/>
      </rPr>
      <t xml:space="preserve">                    </t>
    </r>
  </si>
  <si>
    <t>ДЕВУШКИ</t>
  </si>
  <si>
    <t>В.Новгород</t>
  </si>
  <si>
    <t>Ванюшкина Анна</t>
  </si>
  <si>
    <t>Ионтеф Мария</t>
  </si>
  <si>
    <t>КМС</t>
  </si>
  <si>
    <t>Саватькина Дарья</t>
  </si>
  <si>
    <t>Ванюшкина Мария</t>
  </si>
  <si>
    <t>Осина Елизавета</t>
  </si>
  <si>
    <t>г.Москва</t>
  </si>
  <si>
    <t>Сосницкая</t>
  </si>
  <si>
    <t>Алла</t>
  </si>
  <si>
    <t>Москва</t>
  </si>
  <si>
    <t>Воропаева</t>
  </si>
  <si>
    <t>Ирина</t>
  </si>
  <si>
    <t>Белгород</t>
  </si>
  <si>
    <t>ЦФО</t>
  </si>
  <si>
    <t>Кадышева</t>
  </si>
  <si>
    <t>Анастасия</t>
  </si>
  <si>
    <t>ПФО</t>
  </si>
  <si>
    <t>Пенза</t>
  </si>
  <si>
    <t>Голенищева</t>
  </si>
  <si>
    <t>ЮФО</t>
  </si>
  <si>
    <t>Волгоград</t>
  </si>
  <si>
    <t>Осетрова</t>
  </si>
  <si>
    <t xml:space="preserve">Нечаева </t>
  </si>
  <si>
    <t>Мария</t>
  </si>
  <si>
    <t>ДВФО</t>
  </si>
  <si>
    <t>Барнаул</t>
  </si>
  <si>
    <t>Недовесова</t>
  </si>
  <si>
    <t>Владивосток</t>
  </si>
  <si>
    <t>Андреева</t>
  </si>
  <si>
    <t>Краснодар</t>
  </si>
  <si>
    <t>Федорова</t>
  </si>
  <si>
    <t>Полина</t>
  </si>
  <si>
    <t>Чебоксары</t>
  </si>
  <si>
    <t>Ильянкова</t>
  </si>
  <si>
    <t>Екатерина</t>
  </si>
  <si>
    <t>СФО</t>
  </si>
  <si>
    <t>Л-Кузнецкий</t>
  </si>
  <si>
    <t>Еремеева</t>
  </si>
  <si>
    <t>Дарья</t>
  </si>
  <si>
    <t>УФО</t>
  </si>
  <si>
    <t>Челябинск</t>
  </si>
  <si>
    <t>Штронда</t>
  </si>
  <si>
    <t>Красноярск</t>
  </si>
  <si>
    <t>Бикмурзина</t>
  </si>
  <si>
    <t>Ольга</t>
  </si>
  <si>
    <t>Саранск</t>
  </si>
  <si>
    <t xml:space="preserve">Мустафина </t>
  </si>
  <si>
    <t>Наиля</t>
  </si>
  <si>
    <t>МГФСО Динамо</t>
  </si>
  <si>
    <t xml:space="preserve">Луцких </t>
  </si>
  <si>
    <t>Новосибирск</t>
  </si>
  <si>
    <t>Горюнова</t>
  </si>
  <si>
    <t>Элеонора</t>
  </si>
  <si>
    <t>СЗФО</t>
  </si>
  <si>
    <t>Ванюшкина</t>
  </si>
  <si>
    <t xml:space="preserve">Нефедова </t>
  </si>
  <si>
    <t>Тула</t>
  </si>
  <si>
    <t>Сидоренко</t>
  </si>
  <si>
    <t>С.-Петербург</t>
  </si>
  <si>
    <t>Центр. р-он</t>
  </si>
  <si>
    <t xml:space="preserve">Равдина </t>
  </si>
  <si>
    <t>Диана</t>
  </si>
  <si>
    <t>Марчук</t>
  </si>
  <si>
    <t>УОР №1</t>
  </si>
  <si>
    <t>Медведева</t>
  </si>
  <si>
    <t>Наталья</t>
  </si>
  <si>
    <t>Ростов-на-Дону</t>
  </si>
  <si>
    <t>Костылева</t>
  </si>
  <si>
    <t>Александра</t>
  </si>
  <si>
    <t>Стерлитамак</t>
  </si>
  <si>
    <t>Тимашова</t>
  </si>
  <si>
    <t>Елена</t>
  </si>
  <si>
    <t>МГФСО-Динамо</t>
  </si>
  <si>
    <t>Тутхалян</t>
  </si>
  <si>
    <t>СДЮСШОР №33</t>
  </si>
  <si>
    <t>Спиридонова</t>
  </si>
  <si>
    <t xml:space="preserve">Жукова </t>
  </si>
  <si>
    <t>Евгения</t>
  </si>
  <si>
    <t>Соломатина</t>
  </si>
  <si>
    <t>Тольятти</t>
  </si>
  <si>
    <t>Дмитриева</t>
  </si>
  <si>
    <t>Дулова</t>
  </si>
  <si>
    <t>Ярославль</t>
  </si>
  <si>
    <t>Иванова</t>
  </si>
  <si>
    <t>Ксения</t>
  </si>
  <si>
    <t>Иваново</t>
  </si>
  <si>
    <t>Нарушева</t>
  </si>
  <si>
    <t>Астрахань</t>
  </si>
  <si>
    <t>Нижний Тагил</t>
  </si>
  <si>
    <t>Моложавенко</t>
  </si>
  <si>
    <t>Оганнисян</t>
  </si>
  <si>
    <t>Благовещенск</t>
  </si>
  <si>
    <t>Ошатинская</t>
  </si>
  <si>
    <t>Алина</t>
  </si>
  <si>
    <t>Доценко</t>
  </si>
  <si>
    <t>Виталина</t>
  </si>
  <si>
    <t>Леонтьева</t>
  </si>
  <si>
    <t>София</t>
  </si>
  <si>
    <t>Бирюля</t>
  </si>
  <si>
    <t>Юлия</t>
  </si>
  <si>
    <t>Елизавета</t>
  </si>
  <si>
    <t>Давыдова</t>
  </si>
  <si>
    <t>Бутакова</t>
  </si>
  <si>
    <t>Софья</t>
  </si>
  <si>
    <t>Бондарева</t>
  </si>
  <si>
    <t>Фрязино</t>
  </si>
  <si>
    <t>Языджян</t>
  </si>
  <si>
    <t>Ярошенко</t>
  </si>
  <si>
    <t>Кристина</t>
  </si>
  <si>
    <t>Тинякова</t>
  </si>
  <si>
    <t xml:space="preserve">Спирина </t>
  </si>
  <si>
    <t>Ионтеф</t>
  </si>
  <si>
    <t>Чемарёва</t>
  </si>
  <si>
    <t>Шишиморова</t>
  </si>
  <si>
    <t>Левшина</t>
  </si>
  <si>
    <t>Новомосковск</t>
  </si>
  <si>
    <t>Ахаимова</t>
  </si>
  <si>
    <t>Лилия</t>
  </si>
  <si>
    <t>Чеонг</t>
  </si>
  <si>
    <t>Рязанцева</t>
  </si>
  <si>
    <t>Воронеж</t>
  </si>
  <si>
    <t>Бунина</t>
  </si>
  <si>
    <t>Батырова</t>
  </si>
  <si>
    <t>Раиса</t>
  </si>
  <si>
    <t xml:space="preserve">Королькова </t>
  </si>
  <si>
    <t>Мартынова</t>
  </si>
  <si>
    <t>Валекжанина</t>
  </si>
  <si>
    <t>Кайгулова</t>
  </si>
  <si>
    <t>Элина</t>
  </si>
  <si>
    <t>Борзых</t>
  </si>
  <si>
    <t>Сургут</t>
  </si>
  <si>
    <t>Думчева</t>
  </si>
  <si>
    <t>Садкова</t>
  </si>
  <si>
    <t>Пушкин. р-он</t>
  </si>
  <si>
    <t>Морозова</t>
  </si>
  <si>
    <t>Калинин.р-он</t>
  </si>
  <si>
    <t>Сушкова</t>
  </si>
  <si>
    <t>Капитонова</t>
  </si>
  <si>
    <t>Силаева</t>
  </si>
  <si>
    <t>Ершова</t>
  </si>
  <si>
    <t>Л.-Кузнецкий</t>
  </si>
  <si>
    <t>Галеева</t>
  </si>
  <si>
    <t>Тюмень</t>
  </si>
  <si>
    <t>Скрыпник</t>
  </si>
  <si>
    <t>Мироненко</t>
  </si>
  <si>
    <t>Яна</t>
  </si>
  <si>
    <t>Павлова</t>
  </si>
  <si>
    <t>Варнавина</t>
  </si>
  <si>
    <t>Марченко</t>
  </si>
  <si>
    <t>Жукова</t>
  </si>
  <si>
    <t>Спасова</t>
  </si>
  <si>
    <t>Алиса</t>
  </si>
  <si>
    <t>Сокова</t>
  </si>
  <si>
    <t>Владимир</t>
  </si>
  <si>
    <t>Ерёмина</t>
  </si>
  <si>
    <t>Кузнецова</t>
  </si>
  <si>
    <t>Сафонова</t>
  </si>
  <si>
    <t>Шаповалова</t>
  </si>
  <si>
    <t>Арефьева</t>
  </si>
  <si>
    <t>Чернова</t>
  </si>
  <si>
    <t>Армавир</t>
  </si>
  <si>
    <t>Поликарпова</t>
  </si>
  <si>
    <t>Лиходольская</t>
  </si>
  <si>
    <t>Лысенко</t>
  </si>
  <si>
    <t>Тишкова</t>
  </si>
  <si>
    <t>Тюнина</t>
  </si>
  <si>
    <t>Хамидуллина</t>
  </si>
  <si>
    <t>Трыкина</t>
  </si>
  <si>
    <t>Виктория</t>
  </si>
  <si>
    <t>Калашникова</t>
  </si>
  <si>
    <t>Быкова</t>
  </si>
  <si>
    <t>Бобылева</t>
  </si>
  <si>
    <t>Корнилова</t>
  </si>
  <si>
    <t>Кругликова</t>
  </si>
  <si>
    <t>Соломеина</t>
  </si>
  <si>
    <t>Екатеринбург</t>
  </si>
  <si>
    <t>Андреева Ирина</t>
  </si>
  <si>
    <t>Ошатинская Алина</t>
  </si>
  <si>
    <t>Доценко Виталина</t>
  </si>
  <si>
    <t>Скрыпник  Дарья</t>
  </si>
  <si>
    <t>Мироненко Яна</t>
  </si>
  <si>
    <t>Федорова Полина</t>
  </si>
  <si>
    <t>Колокольнева Ксения</t>
  </si>
  <si>
    <t>Леонтьева София</t>
  </si>
  <si>
    <t>Павлова Мария</t>
  </si>
  <si>
    <t>Варнавина Екатерина</t>
  </si>
  <si>
    <t>Ильянкова Екатерина</t>
  </si>
  <si>
    <t>Бирюля Юлия</t>
  </si>
  <si>
    <t>Марченко Алина</t>
  </si>
  <si>
    <t>Ильянкова Анастасия</t>
  </si>
  <si>
    <t>Еремеева Дарья</t>
  </si>
  <si>
    <t>Давыдова Анастасия</t>
  </si>
  <si>
    <t>Бутакова Софья</t>
  </si>
  <si>
    <t>Жукова Евгения</t>
  </si>
  <si>
    <t>Спасова Алиса</t>
  </si>
  <si>
    <r>
      <t xml:space="preserve">Москва </t>
    </r>
    <r>
      <rPr>
        <b/>
        <sz val="11"/>
        <color indexed="8"/>
        <rFont val="Calibri"/>
        <family val="2"/>
      </rPr>
      <t>МГФСО-Динамо</t>
    </r>
  </si>
  <si>
    <t>Мустафина Наиля</t>
  </si>
  <si>
    <t>Языджян Александра</t>
  </si>
  <si>
    <t>Ярошенко Кристина</t>
  </si>
  <si>
    <t>Кузнецова Анастасия</t>
  </si>
  <si>
    <t>Сафонова Екатерина</t>
  </si>
  <si>
    <t>Луцких Анастасия</t>
  </si>
  <si>
    <t>Тинякова Екатерина</t>
  </si>
  <si>
    <t>Спирина Полина</t>
  </si>
  <si>
    <t>Шаповалова Александра</t>
  </si>
  <si>
    <t>Арефьева Елизавета</t>
  </si>
  <si>
    <t>Великий Новгород</t>
  </si>
  <si>
    <t>Горюнова Элеонора</t>
  </si>
  <si>
    <t>Афанасьева Ксения (перез.)</t>
  </si>
  <si>
    <t>Чемарёва Юлия</t>
  </si>
  <si>
    <t>Шишиморова Мария</t>
  </si>
  <si>
    <t>Поликарпова Екатерина</t>
  </si>
  <si>
    <r>
      <t xml:space="preserve">С-Петербург </t>
    </r>
    <r>
      <rPr>
        <b/>
        <sz val="12"/>
        <color indexed="8"/>
        <rFont val="Calibri"/>
        <family val="2"/>
      </rPr>
      <t>Цент.р.</t>
    </r>
  </si>
  <si>
    <t>Сидоренко Алла</t>
  </si>
  <si>
    <t>Ахаимова Лилия</t>
  </si>
  <si>
    <t>Равдина Диана</t>
  </si>
  <si>
    <t>Лысенко Юлия</t>
  </si>
  <si>
    <t>Комова Виктория (перез.)</t>
  </si>
  <si>
    <t>Рязанцева Лилия</t>
  </si>
  <si>
    <t>Бунина Алина</t>
  </si>
  <si>
    <t>Тищкова Екатерина</t>
  </si>
  <si>
    <t>Тюнина Екатерина</t>
  </si>
  <si>
    <r>
      <t xml:space="preserve">Москва  </t>
    </r>
    <r>
      <rPr>
        <b/>
        <sz val="12"/>
        <color indexed="8"/>
        <rFont val="Calibri"/>
        <family val="2"/>
      </rPr>
      <t>УОР №1</t>
    </r>
  </si>
  <si>
    <t>Марчук Анастасия</t>
  </si>
  <si>
    <t>Батырова Раиса</t>
  </si>
  <si>
    <t>Королькова Евгения</t>
  </si>
  <si>
    <t>Хамидуллина Ольга</t>
  </si>
  <si>
    <t>Трыкина Виктория</t>
  </si>
  <si>
    <t>Медведева Наталья</t>
  </si>
  <si>
    <t>Харенкова Мария (перез.)</t>
  </si>
  <si>
    <t>Мартынова Алина</t>
  </si>
  <si>
    <t>Калашникова Ольга</t>
  </si>
  <si>
    <t>Быкова Виктория</t>
  </si>
  <si>
    <t>Костылёва Александра</t>
  </si>
  <si>
    <t>Валекжанина Ольга</t>
  </si>
  <si>
    <t>Кайгулова Элина</t>
  </si>
  <si>
    <t>Бобылёва Елена</t>
  </si>
  <si>
    <t>Корнилова Анастасия</t>
  </si>
  <si>
    <t>Кемерово</t>
  </si>
  <si>
    <t xml:space="preserve">Фадеева </t>
  </si>
  <si>
    <t xml:space="preserve">Мельникова </t>
  </si>
  <si>
    <t>Харенкова</t>
  </si>
  <si>
    <t>перезачёт</t>
  </si>
  <si>
    <t xml:space="preserve">Афанасьева </t>
  </si>
  <si>
    <t xml:space="preserve">Комова </t>
  </si>
  <si>
    <t>Колокольнева</t>
  </si>
  <si>
    <t>Кругова</t>
  </si>
  <si>
    <t>ЦСКА</t>
  </si>
  <si>
    <t>Алексенко</t>
  </si>
  <si>
    <t>Алла  лич.</t>
  </si>
  <si>
    <t>Кристина лич.</t>
  </si>
  <si>
    <t>Ирина лич.</t>
  </si>
  <si>
    <t>Анастасия лич.</t>
  </si>
  <si>
    <t>Валерия лич.</t>
  </si>
  <si>
    <t>Мария лич.</t>
  </si>
  <si>
    <t>Арина лич.</t>
  </si>
  <si>
    <t>Анна лич.</t>
  </si>
  <si>
    <t>Екатерина лич.</t>
  </si>
  <si>
    <t>Ольга лич.</t>
  </si>
  <si>
    <t>Юна лич.</t>
  </si>
  <si>
    <t>Елена лич.</t>
  </si>
  <si>
    <t>Седа лич.</t>
  </si>
  <si>
    <t>Дарья лич.</t>
  </si>
  <si>
    <t>Евгения лич.</t>
  </si>
  <si>
    <t>Надежда лич.</t>
  </si>
  <si>
    <t>Ксения лич.</t>
  </si>
  <si>
    <t xml:space="preserve">Карина лич. </t>
  </si>
  <si>
    <t>Елизавета лич.</t>
  </si>
  <si>
    <t>Полина лич.</t>
  </si>
  <si>
    <t>Лина лич.</t>
  </si>
  <si>
    <t>Александра лич.</t>
  </si>
  <si>
    <t>Юлия лич.</t>
  </si>
  <si>
    <t>Наталья лич.</t>
  </si>
  <si>
    <t>Виолетта лич.</t>
  </si>
  <si>
    <t>Инга лич.</t>
  </si>
  <si>
    <t>Алёна лич.</t>
  </si>
  <si>
    <t>Ангелина лич.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</si>
</sst>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0"/>
      <name val="Arial Cyr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9"/>
      <name val="Arial Cyr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b/>
      <sz val="9"/>
      <name val="Arial Cyr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5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61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15" fillId="0" borderId="15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4" fontId="62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2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2" fontId="63" fillId="0" borderId="16" xfId="0" applyNumberFormat="1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64" fontId="23" fillId="0" borderId="15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vertical="top"/>
    </xf>
    <xf numFmtId="1" fontId="4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2" fontId="15" fillId="33" borderId="15" xfId="0" applyNumberFormat="1" applyFont="1" applyFill="1" applyBorder="1" applyAlignment="1">
      <alignment horizontal="center" vertical="center"/>
    </xf>
    <xf numFmtId="164" fontId="6" fillId="33" borderId="15" xfId="0" applyNumberFormat="1" applyFont="1" applyFill="1" applyBorder="1" applyAlignment="1">
      <alignment horizontal="center" vertical="center"/>
    </xf>
    <xf numFmtId="164" fontId="23" fillId="33" borderId="15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9" fillId="0" borderId="17" xfId="0" applyFont="1" applyFill="1" applyBorder="1" applyAlignment="1">
      <alignment vertical="top" wrapText="1"/>
    </xf>
    <xf numFmtId="164" fontId="7" fillId="0" borderId="17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61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64" fontId="29" fillId="0" borderId="0" xfId="0" applyNumberFormat="1" applyFont="1" applyFill="1" applyBorder="1" applyAlignment="1">
      <alignment horizontal="right" vertical="top"/>
    </xf>
    <xf numFmtId="0" fontId="14" fillId="0" borderId="0" xfId="0" applyFont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64" fontId="6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left"/>
    </xf>
    <xf numFmtId="0" fontId="5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69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</xdr:col>
      <xdr:colOff>371475</xdr:colOff>
      <xdr:row>3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19050</xdr:rowOff>
    </xdr:from>
    <xdr:to>
      <xdr:col>4</xdr:col>
      <xdr:colOff>447675</xdr:colOff>
      <xdr:row>8</xdr:row>
      <xdr:rowOff>171450</xdr:rowOff>
    </xdr:to>
    <xdr:pic>
      <xdr:nvPicPr>
        <xdr:cNvPr id="2" name="Рисунок 2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1343025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9525</xdr:rowOff>
    </xdr:from>
    <xdr:to>
      <xdr:col>5</xdr:col>
      <xdr:colOff>457200</xdr:colOff>
      <xdr:row>8</xdr:row>
      <xdr:rowOff>161925</xdr:rowOff>
    </xdr:to>
    <xdr:pic>
      <xdr:nvPicPr>
        <xdr:cNvPr id="3" name="Рисунок 3" descr="брусья-девочк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333500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7</xdr:row>
      <xdr:rowOff>19050</xdr:rowOff>
    </xdr:from>
    <xdr:to>
      <xdr:col>6</xdr:col>
      <xdr:colOff>447675</xdr:colOff>
      <xdr:row>8</xdr:row>
      <xdr:rowOff>152400</xdr:rowOff>
    </xdr:to>
    <xdr:pic>
      <xdr:nvPicPr>
        <xdr:cNvPr id="4" name="Рисунок 4" descr="бревн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48100" y="1343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19050</xdr:rowOff>
    </xdr:from>
    <xdr:to>
      <xdr:col>7</xdr:col>
      <xdr:colOff>495300</xdr:colOff>
      <xdr:row>8</xdr:row>
      <xdr:rowOff>171450</xdr:rowOff>
    </xdr:to>
    <xdr:pic>
      <xdr:nvPicPr>
        <xdr:cNvPr id="5" name="Рисунок 5" descr="вольны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1343025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0</xdr:row>
      <xdr:rowOff>57150</xdr:rowOff>
    </xdr:from>
    <xdr:to>
      <xdr:col>10</xdr:col>
      <xdr:colOff>361950</xdr:colOff>
      <xdr:row>3</xdr:row>
      <xdr:rowOff>133350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571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114</xdr:row>
      <xdr:rowOff>38100</xdr:rowOff>
    </xdr:from>
    <xdr:to>
      <xdr:col>1</xdr:col>
      <xdr:colOff>371475</xdr:colOff>
      <xdr:row>118</xdr:row>
      <xdr:rowOff>57150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65972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121</xdr:row>
      <xdr:rowOff>19050</xdr:rowOff>
    </xdr:from>
    <xdr:to>
      <xdr:col>4</xdr:col>
      <xdr:colOff>447675</xdr:colOff>
      <xdr:row>123</xdr:row>
      <xdr:rowOff>0</xdr:rowOff>
    </xdr:to>
    <xdr:pic>
      <xdr:nvPicPr>
        <xdr:cNvPr id="8" name="Рисунок 8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21831300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121</xdr:row>
      <xdr:rowOff>9525</xdr:rowOff>
    </xdr:from>
    <xdr:to>
      <xdr:col>5</xdr:col>
      <xdr:colOff>457200</xdr:colOff>
      <xdr:row>122</xdr:row>
      <xdr:rowOff>161925</xdr:rowOff>
    </xdr:to>
    <xdr:pic>
      <xdr:nvPicPr>
        <xdr:cNvPr id="9" name="Рисунок 9" descr="брусья-девочк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21821775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121</xdr:row>
      <xdr:rowOff>19050</xdr:rowOff>
    </xdr:from>
    <xdr:to>
      <xdr:col>6</xdr:col>
      <xdr:colOff>447675</xdr:colOff>
      <xdr:row>122</xdr:row>
      <xdr:rowOff>152400</xdr:rowOff>
    </xdr:to>
    <xdr:pic>
      <xdr:nvPicPr>
        <xdr:cNvPr id="10" name="Рисунок 10" descr="бревн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48100" y="2183130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121</xdr:row>
      <xdr:rowOff>19050</xdr:rowOff>
    </xdr:from>
    <xdr:to>
      <xdr:col>7</xdr:col>
      <xdr:colOff>495300</xdr:colOff>
      <xdr:row>123</xdr:row>
      <xdr:rowOff>0</xdr:rowOff>
    </xdr:to>
    <xdr:pic>
      <xdr:nvPicPr>
        <xdr:cNvPr id="11" name="Рисунок 11" descr="вольны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183130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114</xdr:row>
      <xdr:rowOff>57150</xdr:rowOff>
    </xdr:from>
    <xdr:to>
      <xdr:col>10</xdr:col>
      <xdr:colOff>361950</xdr:colOff>
      <xdr:row>118</xdr:row>
      <xdr:rowOff>57150</xdr:rowOff>
    </xdr:to>
    <xdr:pic>
      <xdr:nvPicPr>
        <xdr:cNvPr id="12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2067877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228</xdr:row>
      <xdr:rowOff>38100</xdr:rowOff>
    </xdr:from>
    <xdr:to>
      <xdr:col>1</xdr:col>
      <xdr:colOff>371475</xdr:colOff>
      <xdr:row>231</xdr:row>
      <xdr:rowOff>142875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131945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235</xdr:row>
      <xdr:rowOff>19050</xdr:rowOff>
    </xdr:from>
    <xdr:to>
      <xdr:col>4</xdr:col>
      <xdr:colOff>447675</xdr:colOff>
      <xdr:row>236</xdr:row>
      <xdr:rowOff>152400</xdr:rowOff>
    </xdr:to>
    <xdr:pic>
      <xdr:nvPicPr>
        <xdr:cNvPr id="14" name="Рисунок 14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42652950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235</xdr:row>
      <xdr:rowOff>9525</xdr:rowOff>
    </xdr:from>
    <xdr:to>
      <xdr:col>5</xdr:col>
      <xdr:colOff>457200</xdr:colOff>
      <xdr:row>236</xdr:row>
      <xdr:rowOff>142875</xdr:rowOff>
    </xdr:to>
    <xdr:pic>
      <xdr:nvPicPr>
        <xdr:cNvPr id="15" name="Рисунок 15" descr="брусья-девочк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42643425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235</xdr:row>
      <xdr:rowOff>19050</xdr:rowOff>
    </xdr:from>
    <xdr:to>
      <xdr:col>6</xdr:col>
      <xdr:colOff>447675</xdr:colOff>
      <xdr:row>236</xdr:row>
      <xdr:rowOff>133350</xdr:rowOff>
    </xdr:to>
    <xdr:pic>
      <xdr:nvPicPr>
        <xdr:cNvPr id="16" name="Рисунок 16" descr="бревн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48100" y="426529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235</xdr:row>
      <xdr:rowOff>19050</xdr:rowOff>
    </xdr:from>
    <xdr:to>
      <xdr:col>7</xdr:col>
      <xdr:colOff>495300</xdr:colOff>
      <xdr:row>236</xdr:row>
      <xdr:rowOff>152400</xdr:rowOff>
    </xdr:to>
    <xdr:pic>
      <xdr:nvPicPr>
        <xdr:cNvPr id="17" name="Рисунок 17" descr="вольны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4265295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228</xdr:row>
      <xdr:rowOff>57150</xdr:rowOff>
    </xdr:from>
    <xdr:to>
      <xdr:col>10</xdr:col>
      <xdr:colOff>361950</xdr:colOff>
      <xdr:row>231</xdr:row>
      <xdr:rowOff>142875</xdr:rowOff>
    </xdr:to>
    <xdr:pic>
      <xdr:nvPicPr>
        <xdr:cNvPr id="18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413385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</xdr:col>
      <xdr:colOff>371475</xdr:colOff>
      <xdr:row>3</xdr:row>
      <xdr:rowOff>133350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19050</xdr:rowOff>
    </xdr:from>
    <xdr:to>
      <xdr:col>4</xdr:col>
      <xdr:colOff>447675</xdr:colOff>
      <xdr:row>8</xdr:row>
      <xdr:rowOff>171450</xdr:rowOff>
    </xdr:to>
    <xdr:pic>
      <xdr:nvPicPr>
        <xdr:cNvPr id="2" name="Рисунок 14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1343025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9525</xdr:rowOff>
    </xdr:from>
    <xdr:to>
      <xdr:col>5</xdr:col>
      <xdr:colOff>457200</xdr:colOff>
      <xdr:row>8</xdr:row>
      <xdr:rowOff>161925</xdr:rowOff>
    </xdr:to>
    <xdr:pic>
      <xdr:nvPicPr>
        <xdr:cNvPr id="3" name="Рисунок 19" descr="брусья-девочк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333500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7</xdr:row>
      <xdr:rowOff>19050</xdr:rowOff>
    </xdr:from>
    <xdr:to>
      <xdr:col>6</xdr:col>
      <xdr:colOff>447675</xdr:colOff>
      <xdr:row>8</xdr:row>
      <xdr:rowOff>152400</xdr:rowOff>
    </xdr:to>
    <xdr:pic>
      <xdr:nvPicPr>
        <xdr:cNvPr id="4" name="Рисунок 20" descr="бревн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48100" y="1343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19050</xdr:rowOff>
    </xdr:from>
    <xdr:to>
      <xdr:col>7</xdr:col>
      <xdr:colOff>495300</xdr:colOff>
      <xdr:row>8</xdr:row>
      <xdr:rowOff>171450</xdr:rowOff>
    </xdr:to>
    <xdr:pic>
      <xdr:nvPicPr>
        <xdr:cNvPr id="5" name="Рисунок 23" descr="вольны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1343025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0</xdr:row>
      <xdr:rowOff>57150</xdr:rowOff>
    </xdr:from>
    <xdr:to>
      <xdr:col>10</xdr:col>
      <xdr:colOff>361950</xdr:colOff>
      <xdr:row>3</xdr:row>
      <xdr:rowOff>133350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571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114</xdr:row>
      <xdr:rowOff>38100</xdr:rowOff>
    </xdr:from>
    <xdr:to>
      <xdr:col>1</xdr:col>
      <xdr:colOff>371475</xdr:colOff>
      <xdr:row>118</xdr:row>
      <xdr:rowOff>57150</xdr:rowOff>
    </xdr:to>
    <xdr:pic>
      <xdr:nvPicPr>
        <xdr:cNvPr id="7" name="Рисунок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65972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121</xdr:row>
      <xdr:rowOff>19050</xdr:rowOff>
    </xdr:from>
    <xdr:to>
      <xdr:col>4</xdr:col>
      <xdr:colOff>447675</xdr:colOff>
      <xdr:row>123</xdr:row>
      <xdr:rowOff>0</xdr:rowOff>
    </xdr:to>
    <xdr:pic>
      <xdr:nvPicPr>
        <xdr:cNvPr id="8" name="Рисунок 39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21831300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121</xdr:row>
      <xdr:rowOff>9525</xdr:rowOff>
    </xdr:from>
    <xdr:to>
      <xdr:col>5</xdr:col>
      <xdr:colOff>457200</xdr:colOff>
      <xdr:row>122</xdr:row>
      <xdr:rowOff>161925</xdr:rowOff>
    </xdr:to>
    <xdr:pic>
      <xdr:nvPicPr>
        <xdr:cNvPr id="9" name="Рисунок 40" descr="брусья-девочк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21821775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121</xdr:row>
      <xdr:rowOff>19050</xdr:rowOff>
    </xdr:from>
    <xdr:to>
      <xdr:col>6</xdr:col>
      <xdr:colOff>447675</xdr:colOff>
      <xdr:row>122</xdr:row>
      <xdr:rowOff>152400</xdr:rowOff>
    </xdr:to>
    <xdr:pic>
      <xdr:nvPicPr>
        <xdr:cNvPr id="10" name="Рисунок 41" descr="бревн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48100" y="2183130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121</xdr:row>
      <xdr:rowOff>19050</xdr:rowOff>
    </xdr:from>
    <xdr:to>
      <xdr:col>7</xdr:col>
      <xdr:colOff>495300</xdr:colOff>
      <xdr:row>123</xdr:row>
      <xdr:rowOff>0</xdr:rowOff>
    </xdr:to>
    <xdr:pic>
      <xdr:nvPicPr>
        <xdr:cNvPr id="11" name="Рисунок 42" descr="вольны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183130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114</xdr:row>
      <xdr:rowOff>57150</xdr:rowOff>
    </xdr:from>
    <xdr:to>
      <xdr:col>10</xdr:col>
      <xdr:colOff>361950</xdr:colOff>
      <xdr:row>118</xdr:row>
      <xdr:rowOff>57150</xdr:rowOff>
    </xdr:to>
    <xdr:pic>
      <xdr:nvPicPr>
        <xdr:cNvPr id="12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2067877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228</xdr:row>
      <xdr:rowOff>38100</xdr:rowOff>
    </xdr:from>
    <xdr:to>
      <xdr:col>1</xdr:col>
      <xdr:colOff>371475</xdr:colOff>
      <xdr:row>231</xdr:row>
      <xdr:rowOff>142875</xdr:rowOff>
    </xdr:to>
    <xdr:pic>
      <xdr:nvPicPr>
        <xdr:cNvPr id="13" name="Рисунок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131945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235</xdr:row>
      <xdr:rowOff>19050</xdr:rowOff>
    </xdr:from>
    <xdr:to>
      <xdr:col>4</xdr:col>
      <xdr:colOff>447675</xdr:colOff>
      <xdr:row>236</xdr:row>
      <xdr:rowOff>152400</xdr:rowOff>
    </xdr:to>
    <xdr:pic>
      <xdr:nvPicPr>
        <xdr:cNvPr id="14" name="Рисунок 45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42652950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235</xdr:row>
      <xdr:rowOff>9525</xdr:rowOff>
    </xdr:from>
    <xdr:to>
      <xdr:col>5</xdr:col>
      <xdr:colOff>457200</xdr:colOff>
      <xdr:row>236</xdr:row>
      <xdr:rowOff>142875</xdr:rowOff>
    </xdr:to>
    <xdr:pic>
      <xdr:nvPicPr>
        <xdr:cNvPr id="15" name="Рисунок 46" descr="брусья-девочк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42643425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235</xdr:row>
      <xdr:rowOff>19050</xdr:rowOff>
    </xdr:from>
    <xdr:to>
      <xdr:col>6</xdr:col>
      <xdr:colOff>447675</xdr:colOff>
      <xdr:row>236</xdr:row>
      <xdr:rowOff>133350</xdr:rowOff>
    </xdr:to>
    <xdr:pic>
      <xdr:nvPicPr>
        <xdr:cNvPr id="16" name="Рисунок 47" descr="бревн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48100" y="426529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235</xdr:row>
      <xdr:rowOff>19050</xdr:rowOff>
    </xdr:from>
    <xdr:to>
      <xdr:col>7</xdr:col>
      <xdr:colOff>495300</xdr:colOff>
      <xdr:row>236</xdr:row>
      <xdr:rowOff>152400</xdr:rowOff>
    </xdr:to>
    <xdr:pic>
      <xdr:nvPicPr>
        <xdr:cNvPr id="17" name="Рисунок 48" descr="вольны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4265295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228</xdr:row>
      <xdr:rowOff>57150</xdr:rowOff>
    </xdr:from>
    <xdr:to>
      <xdr:col>10</xdr:col>
      <xdr:colOff>361950</xdr:colOff>
      <xdr:row>231</xdr:row>
      <xdr:rowOff>142875</xdr:rowOff>
    </xdr:to>
    <xdr:pic>
      <xdr:nvPicPr>
        <xdr:cNvPr id="18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413385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3</xdr:col>
      <xdr:colOff>419100</xdr:colOff>
      <xdr:row>3</xdr:row>
      <xdr:rowOff>152400</xdr:rowOff>
    </xdr:to>
    <xdr:pic>
      <xdr:nvPicPr>
        <xdr:cNvPr id="1" name="Рисунок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0</xdr:rowOff>
    </xdr:from>
    <xdr:to>
      <xdr:col>13</xdr:col>
      <xdr:colOff>266700</xdr:colOff>
      <xdr:row>3</xdr:row>
      <xdr:rowOff>133350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161</xdr:row>
      <xdr:rowOff>19050</xdr:rowOff>
    </xdr:from>
    <xdr:to>
      <xdr:col>9</xdr:col>
      <xdr:colOff>428625</xdr:colOff>
      <xdr:row>162</xdr:row>
      <xdr:rowOff>123825</xdr:rowOff>
    </xdr:to>
    <xdr:pic>
      <xdr:nvPicPr>
        <xdr:cNvPr id="3" name="Рисунок 72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215646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161</xdr:row>
      <xdr:rowOff>9525</xdr:rowOff>
    </xdr:from>
    <xdr:to>
      <xdr:col>6</xdr:col>
      <xdr:colOff>419100</xdr:colOff>
      <xdr:row>163</xdr:row>
      <xdr:rowOff>0</xdr:rowOff>
    </xdr:to>
    <xdr:pic>
      <xdr:nvPicPr>
        <xdr:cNvPr id="4" name="Рисунок 73" descr="язы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2155507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161</xdr:row>
      <xdr:rowOff>9525</xdr:rowOff>
    </xdr:from>
    <xdr:to>
      <xdr:col>7</xdr:col>
      <xdr:colOff>390525</xdr:colOff>
      <xdr:row>163</xdr:row>
      <xdr:rowOff>0</xdr:rowOff>
    </xdr:to>
    <xdr:pic>
      <xdr:nvPicPr>
        <xdr:cNvPr id="5" name="Рисунок 74" descr="брусья-девочк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2155507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161</xdr:row>
      <xdr:rowOff>19050</xdr:rowOff>
    </xdr:from>
    <xdr:to>
      <xdr:col>8</xdr:col>
      <xdr:colOff>390525</xdr:colOff>
      <xdr:row>162</xdr:row>
      <xdr:rowOff>123825</xdr:rowOff>
    </xdr:to>
    <xdr:pic>
      <xdr:nvPicPr>
        <xdr:cNvPr id="6" name="Рисунок 75" descr="бревно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2156460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130</xdr:row>
      <xdr:rowOff>19050</xdr:rowOff>
    </xdr:from>
    <xdr:to>
      <xdr:col>9</xdr:col>
      <xdr:colOff>428625</xdr:colOff>
      <xdr:row>131</xdr:row>
      <xdr:rowOff>123825</xdr:rowOff>
    </xdr:to>
    <xdr:pic>
      <xdr:nvPicPr>
        <xdr:cNvPr id="7" name="Рисунок 88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74307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130</xdr:row>
      <xdr:rowOff>9525</xdr:rowOff>
    </xdr:from>
    <xdr:to>
      <xdr:col>6</xdr:col>
      <xdr:colOff>419100</xdr:colOff>
      <xdr:row>132</xdr:row>
      <xdr:rowOff>0</xdr:rowOff>
    </xdr:to>
    <xdr:pic>
      <xdr:nvPicPr>
        <xdr:cNvPr id="8" name="Рисунок 89" descr="язы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174212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130</xdr:row>
      <xdr:rowOff>9525</xdr:rowOff>
    </xdr:from>
    <xdr:to>
      <xdr:col>7</xdr:col>
      <xdr:colOff>390525</xdr:colOff>
      <xdr:row>132</xdr:row>
      <xdr:rowOff>0</xdr:rowOff>
    </xdr:to>
    <xdr:pic>
      <xdr:nvPicPr>
        <xdr:cNvPr id="9" name="Рисунок 90" descr="брусья-девочк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174212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130</xdr:row>
      <xdr:rowOff>19050</xdr:rowOff>
    </xdr:from>
    <xdr:to>
      <xdr:col>8</xdr:col>
      <xdr:colOff>390525</xdr:colOff>
      <xdr:row>131</xdr:row>
      <xdr:rowOff>123825</xdr:rowOff>
    </xdr:to>
    <xdr:pic>
      <xdr:nvPicPr>
        <xdr:cNvPr id="10" name="Рисунок 91" descr="бревно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1743075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194</xdr:row>
      <xdr:rowOff>19050</xdr:rowOff>
    </xdr:from>
    <xdr:to>
      <xdr:col>9</xdr:col>
      <xdr:colOff>428625</xdr:colOff>
      <xdr:row>195</xdr:row>
      <xdr:rowOff>123825</xdr:rowOff>
    </xdr:to>
    <xdr:pic>
      <xdr:nvPicPr>
        <xdr:cNvPr id="11" name="Рисунок 92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259651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194</xdr:row>
      <xdr:rowOff>9525</xdr:rowOff>
    </xdr:from>
    <xdr:to>
      <xdr:col>6</xdr:col>
      <xdr:colOff>419100</xdr:colOff>
      <xdr:row>196</xdr:row>
      <xdr:rowOff>0</xdr:rowOff>
    </xdr:to>
    <xdr:pic>
      <xdr:nvPicPr>
        <xdr:cNvPr id="12" name="Рисунок 93" descr="язы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259556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194</xdr:row>
      <xdr:rowOff>9525</xdr:rowOff>
    </xdr:from>
    <xdr:to>
      <xdr:col>7</xdr:col>
      <xdr:colOff>390525</xdr:colOff>
      <xdr:row>196</xdr:row>
      <xdr:rowOff>0</xdr:rowOff>
    </xdr:to>
    <xdr:pic>
      <xdr:nvPicPr>
        <xdr:cNvPr id="13" name="Рисунок 94" descr="брусья-девочк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259556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194</xdr:row>
      <xdr:rowOff>19050</xdr:rowOff>
    </xdr:from>
    <xdr:to>
      <xdr:col>8</xdr:col>
      <xdr:colOff>390525</xdr:colOff>
      <xdr:row>195</xdr:row>
      <xdr:rowOff>123825</xdr:rowOff>
    </xdr:to>
    <xdr:pic>
      <xdr:nvPicPr>
        <xdr:cNvPr id="14" name="Рисунок 95" descr="бревно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2596515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177</xdr:row>
      <xdr:rowOff>19050</xdr:rowOff>
    </xdr:from>
    <xdr:to>
      <xdr:col>9</xdr:col>
      <xdr:colOff>428625</xdr:colOff>
      <xdr:row>178</xdr:row>
      <xdr:rowOff>123825</xdr:rowOff>
    </xdr:to>
    <xdr:pic>
      <xdr:nvPicPr>
        <xdr:cNvPr id="15" name="Рисунок 101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236982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177</xdr:row>
      <xdr:rowOff>9525</xdr:rowOff>
    </xdr:from>
    <xdr:to>
      <xdr:col>6</xdr:col>
      <xdr:colOff>419100</xdr:colOff>
      <xdr:row>179</xdr:row>
      <xdr:rowOff>0</xdr:rowOff>
    </xdr:to>
    <xdr:pic>
      <xdr:nvPicPr>
        <xdr:cNvPr id="16" name="Рисунок 102" descr="язы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2368867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177</xdr:row>
      <xdr:rowOff>9525</xdr:rowOff>
    </xdr:from>
    <xdr:to>
      <xdr:col>7</xdr:col>
      <xdr:colOff>390525</xdr:colOff>
      <xdr:row>179</xdr:row>
      <xdr:rowOff>0</xdr:rowOff>
    </xdr:to>
    <xdr:pic>
      <xdr:nvPicPr>
        <xdr:cNvPr id="17" name="Рисунок 103" descr="брусья-девочк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2368867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177</xdr:row>
      <xdr:rowOff>19050</xdr:rowOff>
    </xdr:from>
    <xdr:to>
      <xdr:col>8</xdr:col>
      <xdr:colOff>390525</xdr:colOff>
      <xdr:row>178</xdr:row>
      <xdr:rowOff>123825</xdr:rowOff>
    </xdr:to>
    <xdr:pic>
      <xdr:nvPicPr>
        <xdr:cNvPr id="18" name="Рисунок 104" descr="бревно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2369820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46</xdr:row>
      <xdr:rowOff>19050</xdr:rowOff>
    </xdr:from>
    <xdr:to>
      <xdr:col>9</xdr:col>
      <xdr:colOff>428625</xdr:colOff>
      <xdr:row>47</xdr:row>
      <xdr:rowOff>123825</xdr:rowOff>
    </xdr:to>
    <xdr:pic>
      <xdr:nvPicPr>
        <xdr:cNvPr id="19" name="Рисунок 105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62293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46</xdr:row>
      <xdr:rowOff>9525</xdr:rowOff>
    </xdr:from>
    <xdr:to>
      <xdr:col>6</xdr:col>
      <xdr:colOff>419100</xdr:colOff>
      <xdr:row>48</xdr:row>
      <xdr:rowOff>0</xdr:rowOff>
    </xdr:to>
    <xdr:pic>
      <xdr:nvPicPr>
        <xdr:cNvPr id="20" name="Рисунок 106" descr="язы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62198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46</xdr:row>
      <xdr:rowOff>9525</xdr:rowOff>
    </xdr:from>
    <xdr:to>
      <xdr:col>7</xdr:col>
      <xdr:colOff>390525</xdr:colOff>
      <xdr:row>48</xdr:row>
      <xdr:rowOff>0</xdr:rowOff>
    </xdr:to>
    <xdr:pic>
      <xdr:nvPicPr>
        <xdr:cNvPr id="21" name="Рисунок 107" descr="брусья-девочк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62198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46</xdr:row>
      <xdr:rowOff>19050</xdr:rowOff>
    </xdr:from>
    <xdr:to>
      <xdr:col>8</xdr:col>
      <xdr:colOff>390525</xdr:colOff>
      <xdr:row>47</xdr:row>
      <xdr:rowOff>123825</xdr:rowOff>
    </xdr:to>
    <xdr:pic>
      <xdr:nvPicPr>
        <xdr:cNvPr id="22" name="Рисунок 108" descr="бревно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622935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113</xdr:row>
      <xdr:rowOff>19050</xdr:rowOff>
    </xdr:from>
    <xdr:to>
      <xdr:col>9</xdr:col>
      <xdr:colOff>428625</xdr:colOff>
      <xdr:row>114</xdr:row>
      <xdr:rowOff>123825</xdr:rowOff>
    </xdr:to>
    <xdr:pic>
      <xdr:nvPicPr>
        <xdr:cNvPr id="23" name="Рисунок 109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51638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113</xdr:row>
      <xdr:rowOff>9525</xdr:rowOff>
    </xdr:from>
    <xdr:to>
      <xdr:col>6</xdr:col>
      <xdr:colOff>419100</xdr:colOff>
      <xdr:row>115</xdr:row>
      <xdr:rowOff>0</xdr:rowOff>
    </xdr:to>
    <xdr:pic>
      <xdr:nvPicPr>
        <xdr:cNvPr id="24" name="Рисунок 110" descr="язы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1515427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113</xdr:row>
      <xdr:rowOff>9525</xdr:rowOff>
    </xdr:from>
    <xdr:to>
      <xdr:col>7</xdr:col>
      <xdr:colOff>390525</xdr:colOff>
      <xdr:row>115</xdr:row>
      <xdr:rowOff>0</xdr:rowOff>
    </xdr:to>
    <xdr:pic>
      <xdr:nvPicPr>
        <xdr:cNvPr id="25" name="Рисунок 111" descr="брусья-девочк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1515427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113</xdr:row>
      <xdr:rowOff>19050</xdr:rowOff>
    </xdr:from>
    <xdr:to>
      <xdr:col>8</xdr:col>
      <xdr:colOff>390525</xdr:colOff>
      <xdr:row>114</xdr:row>
      <xdr:rowOff>123825</xdr:rowOff>
    </xdr:to>
    <xdr:pic>
      <xdr:nvPicPr>
        <xdr:cNvPr id="26" name="Рисунок 112" descr="бревно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1516380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209</xdr:row>
      <xdr:rowOff>19050</xdr:rowOff>
    </xdr:from>
    <xdr:to>
      <xdr:col>9</xdr:col>
      <xdr:colOff>428625</xdr:colOff>
      <xdr:row>210</xdr:row>
      <xdr:rowOff>123825</xdr:rowOff>
    </xdr:to>
    <xdr:pic>
      <xdr:nvPicPr>
        <xdr:cNvPr id="27" name="Рисунок 113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279654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209</xdr:row>
      <xdr:rowOff>9525</xdr:rowOff>
    </xdr:from>
    <xdr:to>
      <xdr:col>6</xdr:col>
      <xdr:colOff>419100</xdr:colOff>
      <xdr:row>211</xdr:row>
      <xdr:rowOff>0</xdr:rowOff>
    </xdr:to>
    <xdr:pic>
      <xdr:nvPicPr>
        <xdr:cNvPr id="28" name="Рисунок 114" descr="язы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2795587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209</xdr:row>
      <xdr:rowOff>9525</xdr:rowOff>
    </xdr:from>
    <xdr:to>
      <xdr:col>7</xdr:col>
      <xdr:colOff>390525</xdr:colOff>
      <xdr:row>211</xdr:row>
      <xdr:rowOff>0</xdr:rowOff>
    </xdr:to>
    <xdr:pic>
      <xdr:nvPicPr>
        <xdr:cNvPr id="29" name="Рисунок 115" descr="брусья-девочк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2795587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209</xdr:row>
      <xdr:rowOff>19050</xdr:rowOff>
    </xdr:from>
    <xdr:to>
      <xdr:col>8</xdr:col>
      <xdr:colOff>390525</xdr:colOff>
      <xdr:row>210</xdr:row>
      <xdr:rowOff>123825</xdr:rowOff>
    </xdr:to>
    <xdr:pic>
      <xdr:nvPicPr>
        <xdr:cNvPr id="30" name="Рисунок 116" descr="бревно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2796540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82</xdr:row>
      <xdr:rowOff>19050</xdr:rowOff>
    </xdr:from>
    <xdr:to>
      <xdr:col>9</xdr:col>
      <xdr:colOff>428625</xdr:colOff>
      <xdr:row>83</xdr:row>
      <xdr:rowOff>123825</xdr:rowOff>
    </xdr:to>
    <xdr:pic>
      <xdr:nvPicPr>
        <xdr:cNvPr id="31" name="Рисунок 117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10299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82</xdr:row>
      <xdr:rowOff>9525</xdr:rowOff>
    </xdr:from>
    <xdr:to>
      <xdr:col>6</xdr:col>
      <xdr:colOff>419100</xdr:colOff>
      <xdr:row>84</xdr:row>
      <xdr:rowOff>0</xdr:rowOff>
    </xdr:to>
    <xdr:pic>
      <xdr:nvPicPr>
        <xdr:cNvPr id="32" name="Рисунок 123" descr="язы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110204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82</xdr:row>
      <xdr:rowOff>9525</xdr:rowOff>
    </xdr:from>
    <xdr:to>
      <xdr:col>7</xdr:col>
      <xdr:colOff>390525</xdr:colOff>
      <xdr:row>84</xdr:row>
      <xdr:rowOff>0</xdr:rowOff>
    </xdr:to>
    <xdr:pic>
      <xdr:nvPicPr>
        <xdr:cNvPr id="33" name="Рисунок 124" descr="брусья-девочк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110204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82</xdr:row>
      <xdr:rowOff>19050</xdr:rowOff>
    </xdr:from>
    <xdr:to>
      <xdr:col>8</xdr:col>
      <xdr:colOff>390525</xdr:colOff>
      <xdr:row>83</xdr:row>
      <xdr:rowOff>123825</xdr:rowOff>
    </xdr:to>
    <xdr:pic>
      <xdr:nvPicPr>
        <xdr:cNvPr id="34" name="Рисунок 125" descr="бревно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1102995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146</xdr:row>
      <xdr:rowOff>19050</xdr:rowOff>
    </xdr:from>
    <xdr:to>
      <xdr:col>9</xdr:col>
      <xdr:colOff>428625</xdr:colOff>
      <xdr:row>147</xdr:row>
      <xdr:rowOff>123825</xdr:rowOff>
    </xdr:to>
    <xdr:pic>
      <xdr:nvPicPr>
        <xdr:cNvPr id="35" name="Рисунок 156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95643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146</xdr:row>
      <xdr:rowOff>9525</xdr:rowOff>
    </xdr:from>
    <xdr:to>
      <xdr:col>6</xdr:col>
      <xdr:colOff>419100</xdr:colOff>
      <xdr:row>148</xdr:row>
      <xdr:rowOff>0</xdr:rowOff>
    </xdr:to>
    <xdr:pic>
      <xdr:nvPicPr>
        <xdr:cNvPr id="36" name="Рисунок 157" descr="язы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195548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146</xdr:row>
      <xdr:rowOff>9525</xdr:rowOff>
    </xdr:from>
    <xdr:to>
      <xdr:col>7</xdr:col>
      <xdr:colOff>390525</xdr:colOff>
      <xdr:row>148</xdr:row>
      <xdr:rowOff>0</xdr:rowOff>
    </xdr:to>
    <xdr:pic>
      <xdr:nvPicPr>
        <xdr:cNvPr id="37" name="Рисунок 158" descr="брусья-девочк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195548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146</xdr:row>
      <xdr:rowOff>19050</xdr:rowOff>
    </xdr:from>
    <xdr:to>
      <xdr:col>8</xdr:col>
      <xdr:colOff>390525</xdr:colOff>
      <xdr:row>147</xdr:row>
      <xdr:rowOff>123825</xdr:rowOff>
    </xdr:to>
    <xdr:pic>
      <xdr:nvPicPr>
        <xdr:cNvPr id="38" name="Рисунок 159" descr="бревно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1956435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64</xdr:row>
      <xdr:rowOff>19050</xdr:rowOff>
    </xdr:from>
    <xdr:to>
      <xdr:col>9</xdr:col>
      <xdr:colOff>428625</xdr:colOff>
      <xdr:row>65</xdr:row>
      <xdr:rowOff>123825</xdr:rowOff>
    </xdr:to>
    <xdr:pic>
      <xdr:nvPicPr>
        <xdr:cNvPr id="39" name="Рисунок 161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86296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64</xdr:row>
      <xdr:rowOff>9525</xdr:rowOff>
    </xdr:from>
    <xdr:to>
      <xdr:col>6</xdr:col>
      <xdr:colOff>419100</xdr:colOff>
      <xdr:row>66</xdr:row>
      <xdr:rowOff>0</xdr:rowOff>
    </xdr:to>
    <xdr:pic>
      <xdr:nvPicPr>
        <xdr:cNvPr id="40" name="Рисунок 162" descr="язы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86201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64</xdr:row>
      <xdr:rowOff>9525</xdr:rowOff>
    </xdr:from>
    <xdr:to>
      <xdr:col>7</xdr:col>
      <xdr:colOff>390525</xdr:colOff>
      <xdr:row>66</xdr:row>
      <xdr:rowOff>0</xdr:rowOff>
    </xdr:to>
    <xdr:pic>
      <xdr:nvPicPr>
        <xdr:cNvPr id="41" name="Рисунок 163" descr="брусья-девочк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86201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64</xdr:row>
      <xdr:rowOff>19050</xdr:rowOff>
    </xdr:from>
    <xdr:to>
      <xdr:col>8</xdr:col>
      <xdr:colOff>390525</xdr:colOff>
      <xdr:row>65</xdr:row>
      <xdr:rowOff>123825</xdr:rowOff>
    </xdr:to>
    <xdr:pic>
      <xdr:nvPicPr>
        <xdr:cNvPr id="42" name="Рисунок 164" descr="бревно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862965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10</xdr:row>
      <xdr:rowOff>19050</xdr:rowOff>
    </xdr:from>
    <xdr:to>
      <xdr:col>9</xdr:col>
      <xdr:colOff>428625</xdr:colOff>
      <xdr:row>11</xdr:row>
      <xdr:rowOff>123825</xdr:rowOff>
    </xdr:to>
    <xdr:pic>
      <xdr:nvPicPr>
        <xdr:cNvPr id="43" name="Рисунок 165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4287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10</xdr:row>
      <xdr:rowOff>9525</xdr:rowOff>
    </xdr:from>
    <xdr:to>
      <xdr:col>6</xdr:col>
      <xdr:colOff>419100</xdr:colOff>
      <xdr:row>12</xdr:row>
      <xdr:rowOff>0</xdr:rowOff>
    </xdr:to>
    <xdr:pic>
      <xdr:nvPicPr>
        <xdr:cNvPr id="44" name="Рисунок 166" descr="язы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14192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10</xdr:row>
      <xdr:rowOff>9525</xdr:rowOff>
    </xdr:from>
    <xdr:to>
      <xdr:col>7</xdr:col>
      <xdr:colOff>390525</xdr:colOff>
      <xdr:row>12</xdr:row>
      <xdr:rowOff>0</xdr:rowOff>
    </xdr:to>
    <xdr:pic>
      <xdr:nvPicPr>
        <xdr:cNvPr id="45" name="Рисунок 203" descr="брусья-девочк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14192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10</xdr:row>
      <xdr:rowOff>19050</xdr:rowOff>
    </xdr:from>
    <xdr:to>
      <xdr:col>8</xdr:col>
      <xdr:colOff>390525</xdr:colOff>
      <xdr:row>11</xdr:row>
      <xdr:rowOff>123825</xdr:rowOff>
    </xdr:to>
    <xdr:pic>
      <xdr:nvPicPr>
        <xdr:cNvPr id="46" name="Рисунок 204" descr="бревно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142875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28</xdr:row>
      <xdr:rowOff>19050</xdr:rowOff>
    </xdr:from>
    <xdr:to>
      <xdr:col>9</xdr:col>
      <xdr:colOff>428625</xdr:colOff>
      <xdr:row>29</xdr:row>
      <xdr:rowOff>123825</xdr:rowOff>
    </xdr:to>
    <xdr:pic>
      <xdr:nvPicPr>
        <xdr:cNvPr id="47" name="Рисунок 205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38290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28</xdr:row>
      <xdr:rowOff>9525</xdr:rowOff>
    </xdr:from>
    <xdr:to>
      <xdr:col>6</xdr:col>
      <xdr:colOff>419100</xdr:colOff>
      <xdr:row>30</xdr:row>
      <xdr:rowOff>0</xdr:rowOff>
    </xdr:to>
    <xdr:pic>
      <xdr:nvPicPr>
        <xdr:cNvPr id="48" name="Рисунок 206" descr="язы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38195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28</xdr:row>
      <xdr:rowOff>9525</xdr:rowOff>
    </xdr:from>
    <xdr:to>
      <xdr:col>7</xdr:col>
      <xdr:colOff>390525</xdr:colOff>
      <xdr:row>30</xdr:row>
      <xdr:rowOff>0</xdr:rowOff>
    </xdr:to>
    <xdr:pic>
      <xdr:nvPicPr>
        <xdr:cNvPr id="49" name="Рисунок 207" descr="брусья-девочк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38195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28</xdr:row>
      <xdr:rowOff>19050</xdr:rowOff>
    </xdr:from>
    <xdr:to>
      <xdr:col>8</xdr:col>
      <xdr:colOff>390525</xdr:colOff>
      <xdr:row>29</xdr:row>
      <xdr:rowOff>123825</xdr:rowOff>
    </xdr:to>
    <xdr:pic>
      <xdr:nvPicPr>
        <xdr:cNvPr id="50" name="Рисунок 208" descr="бревно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382905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96</xdr:row>
      <xdr:rowOff>19050</xdr:rowOff>
    </xdr:from>
    <xdr:to>
      <xdr:col>9</xdr:col>
      <xdr:colOff>428625</xdr:colOff>
      <xdr:row>97</xdr:row>
      <xdr:rowOff>123825</xdr:rowOff>
    </xdr:to>
    <xdr:pic>
      <xdr:nvPicPr>
        <xdr:cNvPr id="51" name="Рисунок 209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28968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96</xdr:row>
      <xdr:rowOff>9525</xdr:rowOff>
    </xdr:from>
    <xdr:to>
      <xdr:col>6</xdr:col>
      <xdr:colOff>419100</xdr:colOff>
      <xdr:row>98</xdr:row>
      <xdr:rowOff>0</xdr:rowOff>
    </xdr:to>
    <xdr:pic>
      <xdr:nvPicPr>
        <xdr:cNvPr id="52" name="Рисунок 210" descr="язы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128873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96</xdr:row>
      <xdr:rowOff>9525</xdr:rowOff>
    </xdr:from>
    <xdr:to>
      <xdr:col>7</xdr:col>
      <xdr:colOff>390525</xdr:colOff>
      <xdr:row>98</xdr:row>
      <xdr:rowOff>0</xdr:rowOff>
    </xdr:to>
    <xdr:pic>
      <xdr:nvPicPr>
        <xdr:cNvPr id="53" name="Рисунок 211" descr="брусья-девочк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1288732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96</xdr:row>
      <xdr:rowOff>19050</xdr:rowOff>
    </xdr:from>
    <xdr:to>
      <xdr:col>8</xdr:col>
      <xdr:colOff>390525</xdr:colOff>
      <xdr:row>97</xdr:row>
      <xdr:rowOff>123825</xdr:rowOff>
    </xdr:to>
    <xdr:pic>
      <xdr:nvPicPr>
        <xdr:cNvPr id="54" name="Рисунок 212" descr="бревно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1289685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89;&#1090;&#1072;&#1074;%20&#1091;&#1095;&#1072;&#1089;&#1090;&#1085;&#1080;&#1082;&#1086;&#1074;%20(&#1102;&#1085;&#1080;&#1086;&#1088;&#1082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3" t="str">
            <v>ПЕРВЕНСТВО  РОССИИ СРЕДИ СПОРТИВНЫХ ШКОЛ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2"/>
  <sheetViews>
    <sheetView zoomScalePageLayoutView="0" workbookViewId="0" topLeftCell="A175">
      <selection activeCell="M193" sqref="M193"/>
    </sheetView>
  </sheetViews>
  <sheetFormatPr defaultColWidth="9.140625" defaultRowHeight="15"/>
  <cols>
    <col min="1" max="1" width="6.00390625" style="0" customWidth="1"/>
    <col min="2" max="2" width="5.8515625" style="0" customWidth="1"/>
    <col min="3" max="3" width="16.00390625" style="0" customWidth="1"/>
    <col min="4" max="4" width="13.7109375" style="0" customWidth="1"/>
    <col min="5" max="6" width="7.28125" style="0" customWidth="1"/>
    <col min="7" max="7" width="8.00390625" style="0" customWidth="1"/>
    <col min="8" max="8" width="7.7109375" style="0" customWidth="1"/>
    <col min="9" max="9" width="8.57421875" style="0" customWidth="1"/>
    <col min="10" max="10" width="8.7109375" style="0" customWidth="1"/>
    <col min="11" max="11" width="5.8515625" style="0" customWidth="1"/>
    <col min="12" max="12" width="10.57421875" style="0" customWidth="1"/>
    <col min="13" max="13" width="8.28125" style="0" customWidth="1"/>
  </cols>
  <sheetData>
    <row r="1" spans="1:11" ht="12.7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ht="10.5" customHeight="1"/>
    <row r="3" spans="1:11" ht="18.75" customHeight="1">
      <c r="A3" s="137" t="str">
        <f>'[1]Лист1'!$A$3</f>
        <v>ПЕРВЕНСТВО  РОССИИ СРЕДИ СПОРТИВНЫХ ШКОЛ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6.5" customHeight="1">
      <c r="A4" s="138" t="s">
        <v>27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3:11" ht="13.5" customHeight="1">
      <c r="C5" s="6"/>
      <c r="D5" s="6"/>
      <c r="E5" s="6"/>
      <c r="F5" s="6"/>
      <c r="G5" s="6"/>
      <c r="H5" s="6"/>
      <c r="I5" s="6"/>
      <c r="J5" s="6"/>
      <c r="K5" s="6"/>
    </row>
    <row r="6" spans="3:11" ht="14.25" customHeight="1">
      <c r="C6" s="1"/>
      <c r="D6" s="8"/>
      <c r="E6" s="130" t="s">
        <v>7</v>
      </c>
      <c r="F6" s="130"/>
      <c r="G6" s="130"/>
      <c r="H6" s="130"/>
      <c r="I6" s="130"/>
      <c r="J6" s="130"/>
      <c r="K6" s="130"/>
    </row>
    <row r="7" spans="3:11" ht="18" customHeight="1">
      <c r="C7" s="12" t="s">
        <v>31</v>
      </c>
      <c r="D7" s="8"/>
      <c r="E7" s="139" t="s">
        <v>33</v>
      </c>
      <c r="F7" s="139"/>
      <c r="G7" s="139"/>
      <c r="H7" s="8"/>
      <c r="I7" t="s">
        <v>28</v>
      </c>
      <c r="K7" s="8"/>
    </row>
    <row r="8" spans="2:11" ht="13.5" customHeight="1">
      <c r="B8" s="54" t="s">
        <v>8</v>
      </c>
      <c r="C8" s="114" t="s">
        <v>9</v>
      </c>
      <c r="D8" s="98" t="s">
        <v>26</v>
      </c>
      <c r="E8" s="5"/>
      <c r="F8" s="5"/>
      <c r="G8" s="5"/>
      <c r="H8" s="5"/>
      <c r="I8" s="41" t="s">
        <v>17</v>
      </c>
      <c r="J8" s="126" t="s">
        <v>10</v>
      </c>
      <c r="K8" s="131" t="s">
        <v>2</v>
      </c>
    </row>
    <row r="9" spans="2:13" ht="15" customHeight="1">
      <c r="B9" s="55" t="s">
        <v>16</v>
      </c>
      <c r="C9" s="115"/>
      <c r="D9" s="99"/>
      <c r="E9" s="7"/>
      <c r="F9" s="7"/>
      <c r="G9" s="7"/>
      <c r="H9" s="7"/>
      <c r="I9" s="42" t="s">
        <v>18</v>
      </c>
      <c r="J9" s="43" t="s">
        <v>11</v>
      </c>
      <c r="K9" s="132"/>
      <c r="M9" s="2"/>
    </row>
    <row r="10" spans="2:13" ht="13.5" customHeight="1">
      <c r="B10" s="75">
        <v>214</v>
      </c>
      <c r="C10" s="76" t="s">
        <v>65</v>
      </c>
      <c r="D10" s="73" t="s">
        <v>51</v>
      </c>
      <c r="E10" s="77">
        <v>13.25</v>
      </c>
      <c r="F10" s="77">
        <v>13.033</v>
      </c>
      <c r="G10" s="77">
        <v>14.55</v>
      </c>
      <c r="H10" s="77">
        <v>13.767</v>
      </c>
      <c r="I10" s="78">
        <f aca="true" t="shared" si="0" ref="I10:I41">SUM(E10+F10+G10+H10)</f>
        <v>54.599999999999994</v>
      </c>
      <c r="J10" s="79">
        <f>SUM(I10+I11)</f>
        <v>108.292</v>
      </c>
      <c r="K10" s="133">
        <v>1</v>
      </c>
      <c r="M10" s="2"/>
    </row>
    <row r="11" spans="2:13" ht="18" customHeight="1">
      <c r="B11" s="53"/>
      <c r="C11" s="44" t="s">
        <v>66</v>
      </c>
      <c r="D11" s="73" t="s">
        <v>67</v>
      </c>
      <c r="E11" s="48">
        <v>13.275</v>
      </c>
      <c r="F11" s="48">
        <v>12.2</v>
      </c>
      <c r="G11" s="48">
        <v>15.05</v>
      </c>
      <c r="H11" s="48">
        <v>13.167</v>
      </c>
      <c r="I11" s="49">
        <f t="shared" si="0"/>
        <v>53.69200000000001</v>
      </c>
      <c r="J11" s="50">
        <f>SUM(I10+I11)</f>
        <v>108.292</v>
      </c>
      <c r="K11" s="129"/>
      <c r="L11" s="3"/>
      <c r="M11" s="4"/>
    </row>
    <row r="12" spans="2:13" ht="12.75" customHeight="1">
      <c r="B12" s="53">
        <v>230</v>
      </c>
      <c r="C12" s="44" t="s">
        <v>78</v>
      </c>
      <c r="D12" s="73" t="s">
        <v>51</v>
      </c>
      <c r="E12" s="46">
        <v>13.175</v>
      </c>
      <c r="F12" s="46">
        <v>13.933</v>
      </c>
      <c r="G12" s="46">
        <v>13.45</v>
      </c>
      <c r="H12" s="46">
        <v>13.867</v>
      </c>
      <c r="I12" s="47">
        <f t="shared" si="0"/>
        <v>54.425</v>
      </c>
      <c r="J12" s="16">
        <f>SUM(I12+I13)</f>
        <v>107.067</v>
      </c>
      <c r="K12" s="129">
        <v>2</v>
      </c>
      <c r="L12" s="3"/>
      <c r="M12" s="4"/>
    </row>
    <row r="13" spans="2:13" ht="18" customHeight="1">
      <c r="B13" s="53"/>
      <c r="C13" s="44" t="s">
        <v>293</v>
      </c>
      <c r="D13" s="73" t="s">
        <v>80</v>
      </c>
      <c r="E13" s="48">
        <v>13.375</v>
      </c>
      <c r="F13" s="48">
        <v>13.8</v>
      </c>
      <c r="G13" s="48">
        <v>12.6</v>
      </c>
      <c r="H13" s="48">
        <v>12.867</v>
      </c>
      <c r="I13" s="49">
        <f t="shared" si="0"/>
        <v>52.641999999999996</v>
      </c>
      <c r="J13" s="50">
        <f>SUM(I12+I13)</f>
        <v>107.067</v>
      </c>
      <c r="K13" s="129"/>
      <c r="L13" s="3"/>
      <c r="M13" s="4"/>
    </row>
    <row r="14" spans="2:13" ht="12.75" customHeight="1">
      <c r="B14" s="53">
        <v>263</v>
      </c>
      <c r="C14" s="44" t="s">
        <v>97</v>
      </c>
      <c r="D14" s="73" t="s">
        <v>98</v>
      </c>
      <c r="E14" s="46">
        <v>12.825</v>
      </c>
      <c r="F14" s="46">
        <v>13.9</v>
      </c>
      <c r="G14" s="46">
        <v>12.625</v>
      </c>
      <c r="H14" s="46">
        <v>12.6</v>
      </c>
      <c r="I14" s="47">
        <f t="shared" si="0"/>
        <v>51.95</v>
      </c>
      <c r="J14" s="16">
        <f>SUM(I14+I15)</f>
        <v>104.71700000000001</v>
      </c>
      <c r="K14" s="129">
        <v>3</v>
      </c>
      <c r="L14" s="3"/>
      <c r="M14" s="4"/>
    </row>
    <row r="15" spans="2:13" ht="18" customHeight="1">
      <c r="B15" s="53"/>
      <c r="C15" s="44" t="s">
        <v>50</v>
      </c>
      <c r="D15" s="73" t="s">
        <v>44</v>
      </c>
      <c r="E15" s="48">
        <v>12.65</v>
      </c>
      <c r="F15" s="48">
        <v>13.833</v>
      </c>
      <c r="G15" s="48">
        <v>13.55</v>
      </c>
      <c r="H15" s="48">
        <v>12.734</v>
      </c>
      <c r="I15" s="49">
        <f t="shared" si="0"/>
        <v>52.767</v>
      </c>
      <c r="J15" s="50">
        <f>SUM(I14+I15)</f>
        <v>104.71700000000001</v>
      </c>
      <c r="K15" s="129"/>
      <c r="L15" s="3"/>
      <c r="M15" s="4"/>
    </row>
    <row r="16" spans="2:13" ht="12.75" customHeight="1">
      <c r="B16" s="113">
        <v>277</v>
      </c>
      <c r="C16" s="2" t="s">
        <v>208</v>
      </c>
      <c r="D16" s="103" t="s">
        <v>48</v>
      </c>
      <c r="E16" s="46">
        <v>13.85</v>
      </c>
      <c r="F16" s="46">
        <v>12.266</v>
      </c>
      <c r="G16" s="46">
        <v>13.825</v>
      </c>
      <c r="H16" s="46">
        <v>11.634</v>
      </c>
      <c r="I16" s="47">
        <f t="shared" si="0"/>
        <v>51.575</v>
      </c>
      <c r="J16" s="16">
        <f>SUM(I16+I17)</f>
        <v>104.408</v>
      </c>
      <c r="K16" s="129">
        <v>4</v>
      </c>
      <c r="L16" s="3"/>
      <c r="M16" s="4"/>
    </row>
    <row r="17" spans="3:13" ht="18" customHeight="1">
      <c r="C17" s="128" t="s">
        <v>285</v>
      </c>
      <c r="D17" s="103" t="s">
        <v>155</v>
      </c>
      <c r="E17" s="48">
        <v>14</v>
      </c>
      <c r="F17" s="48">
        <v>12.033</v>
      </c>
      <c r="G17" s="48">
        <v>13.4</v>
      </c>
      <c r="H17" s="48">
        <v>13.4</v>
      </c>
      <c r="I17" s="49">
        <f t="shared" si="0"/>
        <v>52.833</v>
      </c>
      <c r="J17" s="50">
        <f>SUM(I16+I17)</f>
        <v>104.408</v>
      </c>
      <c r="K17" s="129"/>
      <c r="L17" s="3"/>
      <c r="M17" s="4"/>
    </row>
    <row r="18" spans="2:13" ht="12.75" customHeight="1">
      <c r="B18" s="53">
        <v>100</v>
      </c>
      <c r="C18" s="44" t="s">
        <v>42</v>
      </c>
      <c r="D18" s="81" t="s">
        <v>282</v>
      </c>
      <c r="E18" s="46">
        <v>12.85</v>
      </c>
      <c r="F18" s="46">
        <v>11.7</v>
      </c>
      <c r="G18" s="46">
        <v>12.825</v>
      </c>
      <c r="H18" s="46">
        <v>13.867</v>
      </c>
      <c r="I18" s="47">
        <f t="shared" si="0"/>
        <v>51.242000000000004</v>
      </c>
      <c r="J18" s="16">
        <f>SUM(I18+I19)</f>
        <v>101.125</v>
      </c>
      <c r="K18" s="129">
        <v>5</v>
      </c>
      <c r="L18" s="3"/>
      <c r="M18" s="4"/>
    </row>
    <row r="19" spans="2:13" ht="18" customHeight="1">
      <c r="B19" s="53"/>
      <c r="C19" s="44" t="s">
        <v>284</v>
      </c>
      <c r="D19" s="73" t="s">
        <v>44</v>
      </c>
      <c r="E19" s="48">
        <v>13.275</v>
      </c>
      <c r="F19" s="48">
        <v>10.133</v>
      </c>
      <c r="G19" s="48">
        <v>12.775</v>
      </c>
      <c r="H19" s="48">
        <v>13.7</v>
      </c>
      <c r="I19" s="49">
        <f t="shared" si="0"/>
        <v>49.882999999999996</v>
      </c>
      <c r="J19" s="50">
        <f>SUM(I18+I19)</f>
        <v>101.125</v>
      </c>
      <c r="K19" s="129"/>
      <c r="L19" s="3"/>
      <c r="M19" s="4"/>
    </row>
    <row r="20" spans="2:13" ht="12.75" customHeight="1">
      <c r="B20" s="53">
        <v>251</v>
      </c>
      <c r="C20" s="44" t="s">
        <v>90</v>
      </c>
      <c r="D20" s="74" t="s">
        <v>48</v>
      </c>
      <c r="E20" s="46">
        <v>12.05</v>
      </c>
      <c r="F20" s="46">
        <v>13.2</v>
      </c>
      <c r="G20" s="46">
        <v>11.075</v>
      </c>
      <c r="H20" s="46">
        <v>12.867</v>
      </c>
      <c r="I20" s="47">
        <f t="shared" si="0"/>
        <v>49.19200000000001</v>
      </c>
      <c r="J20" s="16">
        <f>SUM(I20+I21)</f>
        <v>100.083</v>
      </c>
      <c r="K20" s="129">
        <v>6</v>
      </c>
      <c r="L20" s="3"/>
      <c r="M20" s="4"/>
    </row>
    <row r="21" spans="2:13" ht="18" customHeight="1">
      <c r="B21" s="53"/>
      <c r="C21" s="44" t="s">
        <v>294</v>
      </c>
      <c r="D21" s="73" t="s">
        <v>91</v>
      </c>
      <c r="E21" s="48">
        <v>13.225</v>
      </c>
      <c r="F21" s="48">
        <v>10.766</v>
      </c>
      <c r="G21" s="48">
        <v>13.4</v>
      </c>
      <c r="H21" s="48">
        <v>13.5</v>
      </c>
      <c r="I21" s="49">
        <f t="shared" si="0"/>
        <v>50.891</v>
      </c>
      <c r="J21" s="50">
        <f>SUM(I20+I21)</f>
        <v>100.083</v>
      </c>
      <c r="K21" s="129"/>
      <c r="L21" s="3"/>
      <c r="M21" s="4"/>
    </row>
    <row r="22" spans="2:13" ht="12.75" customHeight="1">
      <c r="B22" s="53">
        <v>254</v>
      </c>
      <c r="C22" s="44" t="s">
        <v>92</v>
      </c>
      <c r="D22" s="73" t="s">
        <v>94</v>
      </c>
      <c r="E22" s="46">
        <v>12.75</v>
      </c>
      <c r="F22" s="46">
        <v>12.333</v>
      </c>
      <c r="G22" s="46">
        <v>12.75</v>
      </c>
      <c r="H22" s="46">
        <v>12.4</v>
      </c>
      <c r="I22" s="47">
        <f t="shared" si="0"/>
        <v>50.233</v>
      </c>
      <c r="J22" s="16">
        <f>SUM(I22+I23)</f>
        <v>99.75</v>
      </c>
      <c r="K22" s="129">
        <v>7</v>
      </c>
      <c r="L22" s="3"/>
      <c r="M22" s="4"/>
    </row>
    <row r="23" spans="2:13" ht="18" customHeight="1">
      <c r="B23" s="53"/>
      <c r="C23" s="44" t="s">
        <v>43</v>
      </c>
      <c r="D23" s="73" t="s">
        <v>93</v>
      </c>
      <c r="E23" s="48">
        <v>12.1</v>
      </c>
      <c r="F23" s="48">
        <v>13.133</v>
      </c>
      <c r="G23" s="48">
        <v>11.45</v>
      </c>
      <c r="H23" s="48">
        <v>12.834</v>
      </c>
      <c r="I23" s="49">
        <f t="shared" si="0"/>
        <v>49.516999999999996</v>
      </c>
      <c r="J23" s="50">
        <f>SUM(I22+I23)</f>
        <v>99.75</v>
      </c>
      <c r="K23" s="129"/>
      <c r="L23" s="3"/>
      <c r="M23" s="4"/>
    </row>
    <row r="24" spans="2:13" ht="12.75" customHeight="1">
      <c r="B24" s="53">
        <v>243</v>
      </c>
      <c r="C24" s="44" t="s">
        <v>86</v>
      </c>
      <c r="D24" s="73" t="s">
        <v>88</v>
      </c>
      <c r="E24" s="46">
        <v>13.85</v>
      </c>
      <c r="F24" s="46">
        <v>10.9</v>
      </c>
      <c r="G24" s="46">
        <v>12.95</v>
      </c>
      <c r="H24" s="46">
        <v>12.7</v>
      </c>
      <c r="I24" s="47">
        <f t="shared" si="0"/>
        <v>50.400000000000006</v>
      </c>
      <c r="J24" s="16">
        <f>SUM(I24+I25)</f>
        <v>98.866</v>
      </c>
      <c r="K24" s="129">
        <v>8</v>
      </c>
      <c r="L24" s="3"/>
      <c r="M24" s="4"/>
    </row>
    <row r="25" spans="2:13" ht="18" customHeight="1">
      <c r="B25" s="53"/>
      <c r="C25" s="44" t="s">
        <v>87</v>
      </c>
      <c r="D25" s="73" t="s">
        <v>34</v>
      </c>
      <c r="E25" s="48">
        <v>13.8</v>
      </c>
      <c r="F25" s="48">
        <v>9.466</v>
      </c>
      <c r="G25" s="48">
        <v>12.4</v>
      </c>
      <c r="H25" s="48">
        <v>12.8</v>
      </c>
      <c r="I25" s="49">
        <f t="shared" si="0"/>
        <v>48.465999999999994</v>
      </c>
      <c r="J25" s="50">
        <f>SUM(I24+I25)</f>
        <v>98.866</v>
      </c>
      <c r="K25" s="129"/>
      <c r="L25" s="3"/>
      <c r="M25" s="4"/>
    </row>
    <row r="26" spans="1:13" ht="12.75" customHeight="1">
      <c r="A26" s="116"/>
      <c r="B26" s="53">
        <v>229</v>
      </c>
      <c r="C26" s="44" t="s">
        <v>76</v>
      </c>
      <c r="D26" s="73" t="s">
        <v>70</v>
      </c>
      <c r="E26" s="46">
        <v>12.975</v>
      </c>
      <c r="F26" s="46">
        <v>10.7</v>
      </c>
      <c r="G26" s="46">
        <v>12.625</v>
      </c>
      <c r="H26" s="46">
        <v>11.934</v>
      </c>
      <c r="I26" s="47">
        <f t="shared" si="0"/>
        <v>48.233999999999995</v>
      </c>
      <c r="J26" s="16">
        <f>SUM(I26+I27)</f>
        <v>97.967</v>
      </c>
      <c r="K26" s="129">
        <v>9</v>
      </c>
      <c r="L26" s="117"/>
      <c r="M26" s="4"/>
    </row>
    <row r="27" spans="2:13" s="116" customFormat="1" ht="18" customHeight="1">
      <c r="B27" s="53"/>
      <c r="C27" s="44" t="s">
        <v>292</v>
      </c>
      <c r="D27" s="73" t="s">
        <v>77</v>
      </c>
      <c r="E27" s="48">
        <v>12.875</v>
      </c>
      <c r="F27" s="48">
        <v>11.933</v>
      </c>
      <c r="G27" s="48">
        <v>12.125</v>
      </c>
      <c r="H27" s="48">
        <v>12.8</v>
      </c>
      <c r="I27" s="49">
        <f t="shared" si="0"/>
        <v>49.733000000000004</v>
      </c>
      <c r="J27" s="50">
        <f>SUM(I26+I27)</f>
        <v>97.967</v>
      </c>
      <c r="K27" s="129"/>
      <c r="L27" s="117"/>
      <c r="M27" s="118"/>
    </row>
    <row r="28" spans="2:13" ht="12.75" customHeight="1">
      <c r="B28" s="53">
        <v>180</v>
      </c>
      <c r="C28" s="44" t="s">
        <v>56</v>
      </c>
      <c r="D28" s="73" t="s">
        <v>54</v>
      </c>
      <c r="E28" s="46">
        <v>13.45</v>
      </c>
      <c r="F28" s="46">
        <v>11.3</v>
      </c>
      <c r="G28" s="46">
        <v>11.075</v>
      </c>
      <c r="H28" s="46">
        <v>11.834</v>
      </c>
      <c r="I28" s="47">
        <f t="shared" si="0"/>
        <v>47.659000000000006</v>
      </c>
      <c r="J28" s="16">
        <f>SUM(I28+I29)</f>
        <v>97.042</v>
      </c>
      <c r="K28" s="129">
        <v>10</v>
      </c>
      <c r="L28" s="3"/>
      <c r="M28" s="4"/>
    </row>
    <row r="29" spans="2:13" ht="18" customHeight="1">
      <c r="B29" s="53"/>
      <c r="C29" s="44" t="s">
        <v>287</v>
      </c>
      <c r="D29" s="73" t="s">
        <v>55</v>
      </c>
      <c r="E29" s="48">
        <v>13.575</v>
      </c>
      <c r="F29" s="48">
        <v>11.466</v>
      </c>
      <c r="G29" s="48">
        <v>11.675</v>
      </c>
      <c r="H29" s="48">
        <v>12.667</v>
      </c>
      <c r="I29" s="49">
        <f t="shared" si="0"/>
        <v>49.382999999999996</v>
      </c>
      <c r="J29" s="50">
        <f>SUM(I28+I29)</f>
        <v>97.042</v>
      </c>
      <c r="K29" s="129"/>
      <c r="L29" s="3"/>
      <c r="M29" s="4"/>
    </row>
    <row r="30" spans="2:12" ht="12.75" customHeight="1">
      <c r="B30" s="53">
        <v>233</v>
      </c>
      <c r="C30" s="44" t="s">
        <v>81</v>
      </c>
      <c r="D30" s="73" t="s">
        <v>83</v>
      </c>
      <c r="E30" s="46">
        <v>12.725</v>
      </c>
      <c r="F30" s="46">
        <v>9.433</v>
      </c>
      <c r="G30" s="46">
        <v>13.15</v>
      </c>
      <c r="H30" s="46">
        <v>12.567</v>
      </c>
      <c r="I30" s="47">
        <f t="shared" si="0"/>
        <v>47.875</v>
      </c>
      <c r="J30" s="16">
        <f>SUM(I30+I31)</f>
        <v>96.225</v>
      </c>
      <c r="K30" s="129">
        <v>11</v>
      </c>
      <c r="L30" s="3"/>
    </row>
    <row r="31" spans="2:12" ht="18" customHeight="1">
      <c r="B31" s="53"/>
      <c r="C31" s="44" t="s">
        <v>82</v>
      </c>
      <c r="D31" s="73" t="s">
        <v>44</v>
      </c>
      <c r="E31" s="48">
        <v>12.775</v>
      </c>
      <c r="F31" s="48">
        <v>10.5</v>
      </c>
      <c r="G31" s="48">
        <v>11.775</v>
      </c>
      <c r="H31" s="48">
        <v>13.3</v>
      </c>
      <c r="I31" s="49">
        <f t="shared" si="0"/>
        <v>48.349999999999994</v>
      </c>
      <c r="J31" s="50">
        <f>SUM(I30+I31)</f>
        <v>96.225</v>
      </c>
      <c r="K31" s="129"/>
      <c r="L31" s="3"/>
    </row>
    <row r="32" spans="2:12" ht="12.75" customHeight="1">
      <c r="B32" s="53">
        <v>168</v>
      </c>
      <c r="C32" s="44" t="s">
        <v>53</v>
      </c>
      <c r="D32" s="73" t="s">
        <v>54</v>
      </c>
      <c r="E32" s="46">
        <v>13.475</v>
      </c>
      <c r="F32" s="46">
        <v>11.6</v>
      </c>
      <c r="G32" s="46">
        <v>12.55</v>
      </c>
      <c r="H32" s="46">
        <v>11.934</v>
      </c>
      <c r="I32" s="47">
        <f t="shared" si="0"/>
        <v>49.559</v>
      </c>
      <c r="J32" s="16">
        <f>SUM(I32+I33)</f>
        <v>94.975</v>
      </c>
      <c r="K32" s="129">
        <v>12</v>
      </c>
      <c r="L32" s="3"/>
    </row>
    <row r="33" spans="2:12" ht="18" customHeight="1">
      <c r="B33" s="53"/>
      <c r="C33" s="44" t="s">
        <v>288</v>
      </c>
      <c r="D33" s="73" t="s">
        <v>55</v>
      </c>
      <c r="E33" s="48">
        <v>13.3</v>
      </c>
      <c r="F33" s="48">
        <v>8.966</v>
      </c>
      <c r="G33" s="48">
        <v>12.45</v>
      </c>
      <c r="H33" s="48">
        <v>10.7</v>
      </c>
      <c r="I33" s="49">
        <f t="shared" si="0"/>
        <v>45.416</v>
      </c>
      <c r="J33" s="50">
        <f>SUM(I32+I33)</f>
        <v>94.975</v>
      </c>
      <c r="K33" s="129"/>
      <c r="L33" s="3"/>
    </row>
    <row r="34" spans="2:13" ht="12.75" customHeight="1">
      <c r="B34" s="53">
        <v>128</v>
      </c>
      <c r="C34" s="44" t="s">
        <v>49</v>
      </c>
      <c r="D34" s="73" t="s">
        <v>51</v>
      </c>
      <c r="E34" s="46">
        <v>12.125</v>
      </c>
      <c r="F34" s="46">
        <v>11.566</v>
      </c>
      <c r="G34" s="46">
        <v>9.975</v>
      </c>
      <c r="H34" s="46">
        <v>12.567</v>
      </c>
      <c r="I34" s="47">
        <f t="shared" si="0"/>
        <v>46.233000000000004</v>
      </c>
      <c r="J34" s="16">
        <f>SUM(I34+I35)</f>
        <v>94.88300000000001</v>
      </c>
      <c r="K34" s="129">
        <v>13</v>
      </c>
      <c r="L34" s="3"/>
      <c r="M34" s="4"/>
    </row>
    <row r="35" spans="2:12" ht="18" customHeight="1">
      <c r="B35" s="53"/>
      <c r="C35" s="44" t="s">
        <v>287</v>
      </c>
      <c r="D35" s="73" t="s">
        <v>52</v>
      </c>
      <c r="E35" s="48">
        <v>13.05</v>
      </c>
      <c r="F35" s="48">
        <v>10.633</v>
      </c>
      <c r="G35" s="48">
        <v>12</v>
      </c>
      <c r="H35" s="48">
        <v>12.967</v>
      </c>
      <c r="I35" s="49">
        <f t="shared" si="0"/>
        <v>48.65</v>
      </c>
      <c r="J35" s="50">
        <f>SUM(I34+I35)</f>
        <v>94.88300000000001</v>
      </c>
      <c r="K35" s="129"/>
      <c r="L35" s="3"/>
    </row>
    <row r="36" spans="2:12" ht="12.75" customHeight="1">
      <c r="B36" s="53">
        <v>204</v>
      </c>
      <c r="C36" s="44" t="s">
        <v>57</v>
      </c>
      <c r="D36" s="73" t="s">
        <v>70</v>
      </c>
      <c r="E36" s="46">
        <v>12.4</v>
      </c>
      <c r="F36" s="46">
        <v>11.466</v>
      </c>
      <c r="G36" s="46">
        <v>11.25</v>
      </c>
      <c r="H36" s="46">
        <v>11.367</v>
      </c>
      <c r="I36" s="47">
        <f t="shared" si="0"/>
        <v>46.483000000000004</v>
      </c>
      <c r="J36" s="16">
        <f>SUM(I36+I37)</f>
        <v>92.616</v>
      </c>
      <c r="K36" s="129">
        <v>14</v>
      </c>
      <c r="L36" s="3"/>
    </row>
    <row r="37" spans="2:13" ht="18" customHeight="1">
      <c r="B37" s="53"/>
      <c r="C37" s="44" t="s">
        <v>289</v>
      </c>
      <c r="D37" s="73" t="s">
        <v>60</v>
      </c>
      <c r="E37" s="48">
        <v>12.525</v>
      </c>
      <c r="F37" s="48">
        <v>11.433</v>
      </c>
      <c r="G37" s="48">
        <v>10.875</v>
      </c>
      <c r="H37" s="48">
        <v>11.3</v>
      </c>
      <c r="I37" s="49">
        <f t="shared" si="0"/>
        <v>46.132999999999996</v>
      </c>
      <c r="J37" s="50">
        <f>SUM(I36+I37)</f>
        <v>92.616</v>
      </c>
      <c r="K37" s="129"/>
      <c r="L37" s="3"/>
      <c r="M37" s="4"/>
    </row>
    <row r="38" spans="2:13" ht="12.75" customHeight="1">
      <c r="B38" s="53">
        <v>268</v>
      </c>
      <c r="C38" s="44" t="s">
        <v>99</v>
      </c>
      <c r="D38" s="73" t="s">
        <v>54</v>
      </c>
      <c r="E38" s="46">
        <v>12.875</v>
      </c>
      <c r="F38" s="46">
        <v>8.966</v>
      </c>
      <c r="G38" s="46">
        <v>10.525</v>
      </c>
      <c r="H38" s="46">
        <v>12.8</v>
      </c>
      <c r="I38" s="47">
        <f t="shared" si="0"/>
        <v>45.166</v>
      </c>
      <c r="J38" s="16">
        <f>SUM(I38+I39)</f>
        <v>92.616</v>
      </c>
      <c r="K38" s="129">
        <v>15</v>
      </c>
      <c r="L38" s="3"/>
      <c r="M38" s="4"/>
    </row>
    <row r="39" spans="2:13" s="116" customFormat="1" ht="15.75" customHeight="1">
      <c r="B39" s="53"/>
      <c r="C39" s="44" t="s">
        <v>100</v>
      </c>
      <c r="D39" s="73" t="s">
        <v>101</v>
      </c>
      <c r="E39" s="48">
        <v>13.025</v>
      </c>
      <c r="F39" s="48">
        <v>9.433</v>
      </c>
      <c r="G39" s="48">
        <v>12.125</v>
      </c>
      <c r="H39" s="48">
        <v>12.867</v>
      </c>
      <c r="I39" s="49">
        <f t="shared" si="0"/>
        <v>47.45</v>
      </c>
      <c r="J39" s="50">
        <f>SUM(I38+I39)</f>
        <v>92.616</v>
      </c>
      <c r="K39" s="129"/>
      <c r="L39" s="117"/>
      <c r="M39" s="118"/>
    </row>
    <row r="40" spans="2:12" ht="12.75" customHeight="1">
      <c r="B40" s="53">
        <v>246</v>
      </c>
      <c r="C40" s="44" t="s">
        <v>89</v>
      </c>
      <c r="D40" s="73" t="s">
        <v>88</v>
      </c>
      <c r="E40" s="46">
        <v>12.9</v>
      </c>
      <c r="F40" s="46">
        <v>10.166</v>
      </c>
      <c r="G40" s="46">
        <v>10.1</v>
      </c>
      <c r="H40" s="46">
        <v>12.8</v>
      </c>
      <c r="I40" s="47">
        <f t="shared" si="0"/>
        <v>45.96600000000001</v>
      </c>
      <c r="J40" s="16">
        <f>SUM(I40+I41)</f>
        <v>91.557</v>
      </c>
      <c r="K40" s="129">
        <v>16</v>
      </c>
      <c r="L40" s="3"/>
    </row>
    <row r="41" spans="2:12" s="116" customFormat="1" ht="18" customHeight="1">
      <c r="B41" s="53"/>
      <c r="C41" s="44" t="s">
        <v>291</v>
      </c>
      <c r="D41" s="73" t="s">
        <v>34</v>
      </c>
      <c r="E41" s="48">
        <v>13.15</v>
      </c>
      <c r="F41" s="48">
        <v>9.266</v>
      </c>
      <c r="G41" s="48">
        <v>10.475</v>
      </c>
      <c r="H41" s="48">
        <v>12.7</v>
      </c>
      <c r="I41" s="49">
        <f t="shared" si="0"/>
        <v>45.590999999999994</v>
      </c>
      <c r="J41" s="50">
        <f>SUM(I40+I41)</f>
        <v>91.557</v>
      </c>
      <c r="K41" s="129"/>
      <c r="L41" s="117"/>
    </row>
    <row r="42" spans="2:13" ht="12.75" customHeight="1">
      <c r="B42" s="53">
        <v>224</v>
      </c>
      <c r="C42" s="44" t="s">
        <v>72</v>
      </c>
      <c r="D42" s="73" t="s">
        <v>74</v>
      </c>
      <c r="E42" s="46">
        <v>12.9</v>
      </c>
      <c r="F42" s="46">
        <v>10.433</v>
      </c>
      <c r="G42" s="46">
        <v>11.025</v>
      </c>
      <c r="H42" s="46">
        <v>12.4</v>
      </c>
      <c r="I42" s="47">
        <f aca="true" t="shared" si="1" ref="I42:I73">SUM(E42+F42+G42+H42)</f>
        <v>46.757999999999996</v>
      </c>
      <c r="J42" s="16">
        <f>SUM(I42+I43)</f>
        <v>91.466</v>
      </c>
      <c r="K42" s="129">
        <v>17</v>
      </c>
      <c r="L42" s="3"/>
      <c r="M42" s="4"/>
    </row>
    <row r="43" spans="2:13" ht="18" customHeight="1">
      <c r="B43" s="53"/>
      <c r="C43" s="44" t="s">
        <v>73</v>
      </c>
      <c r="D43" s="73" t="s">
        <v>75</v>
      </c>
      <c r="E43" s="48">
        <v>12.6</v>
      </c>
      <c r="F43" s="48">
        <v>10.233</v>
      </c>
      <c r="G43" s="48">
        <v>9.675</v>
      </c>
      <c r="H43" s="48">
        <v>12.2</v>
      </c>
      <c r="I43" s="49">
        <f t="shared" si="1"/>
        <v>44.708</v>
      </c>
      <c r="J43" s="50">
        <f>SUM(I42+I43)</f>
        <v>91.466</v>
      </c>
      <c r="K43" s="129"/>
      <c r="L43" s="3"/>
      <c r="M43" s="4"/>
    </row>
    <row r="44" spans="2:12" ht="12.75" customHeight="1">
      <c r="B44" s="53">
        <v>272</v>
      </c>
      <c r="C44" s="44" t="s">
        <v>102</v>
      </c>
      <c r="D44" s="73" t="s">
        <v>51</v>
      </c>
      <c r="E44" s="46">
        <v>12.475</v>
      </c>
      <c r="F44" s="46">
        <v>8.566</v>
      </c>
      <c r="G44" s="46">
        <v>12.75</v>
      </c>
      <c r="H44" s="46">
        <v>11.467</v>
      </c>
      <c r="I44" s="47">
        <f t="shared" si="1"/>
        <v>45.257999999999996</v>
      </c>
      <c r="J44" s="16">
        <f>SUM(I44+I45)</f>
        <v>91.28299999999999</v>
      </c>
      <c r="K44" s="129">
        <v>18</v>
      </c>
      <c r="L44" s="3"/>
    </row>
    <row r="45" spans="2:12" ht="18" customHeight="1">
      <c r="B45" s="53"/>
      <c r="C45" s="44" t="s">
        <v>103</v>
      </c>
      <c r="D45" s="73" t="s">
        <v>104</v>
      </c>
      <c r="E45" s="48">
        <v>11.625</v>
      </c>
      <c r="F45" s="48">
        <v>10.7</v>
      </c>
      <c r="G45" s="48">
        <v>11.1</v>
      </c>
      <c r="H45" s="48">
        <v>12.6</v>
      </c>
      <c r="I45" s="49">
        <f t="shared" si="1"/>
        <v>46.025</v>
      </c>
      <c r="J45" s="50">
        <f>SUM(I44+I45)</f>
        <v>91.28299999999999</v>
      </c>
      <c r="K45" s="129"/>
      <c r="L45" s="3"/>
    </row>
    <row r="46" spans="2:12" ht="12.75" customHeight="1">
      <c r="B46" s="53">
        <v>238</v>
      </c>
      <c r="C46" s="44" t="s">
        <v>84</v>
      </c>
      <c r="D46" s="73" t="s">
        <v>70</v>
      </c>
      <c r="E46" s="46">
        <v>12.525</v>
      </c>
      <c r="F46" s="46">
        <v>8.6</v>
      </c>
      <c r="G46" s="46">
        <v>12.5</v>
      </c>
      <c r="H46" s="46">
        <v>11.5</v>
      </c>
      <c r="I46" s="47">
        <f t="shared" si="1"/>
        <v>45.125</v>
      </c>
      <c r="J46" s="16">
        <f>SUM(I46+I47)</f>
        <v>88.68299999999999</v>
      </c>
      <c r="K46" s="129">
        <v>19</v>
      </c>
      <c r="L46" s="3"/>
    </row>
    <row r="47" spans="2:12" ht="18" customHeight="1">
      <c r="B47" s="53"/>
      <c r="C47" s="44" t="s">
        <v>50</v>
      </c>
      <c r="D47" s="73" t="s">
        <v>85</v>
      </c>
      <c r="E47" s="48">
        <v>12.725</v>
      </c>
      <c r="F47" s="48">
        <v>7.766</v>
      </c>
      <c r="G47" s="48">
        <v>11.5</v>
      </c>
      <c r="H47" s="48">
        <v>11.567</v>
      </c>
      <c r="I47" s="49">
        <f t="shared" si="1"/>
        <v>43.558</v>
      </c>
      <c r="J47" s="50">
        <f>SUM(I46+I47)</f>
        <v>88.68299999999999</v>
      </c>
      <c r="K47" s="129"/>
      <c r="L47" s="3"/>
    </row>
    <row r="48" spans="2:12" ht="12.75" customHeight="1">
      <c r="B48" s="53">
        <v>209</v>
      </c>
      <c r="C48" s="44" t="s">
        <v>63</v>
      </c>
      <c r="D48" s="73" t="s">
        <v>54</v>
      </c>
      <c r="E48" s="46">
        <v>12.825</v>
      </c>
      <c r="F48" s="46">
        <v>8.833</v>
      </c>
      <c r="G48" s="46">
        <v>10.975</v>
      </c>
      <c r="H48" s="46">
        <v>12.534</v>
      </c>
      <c r="I48" s="47">
        <f t="shared" si="1"/>
        <v>45.167</v>
      </c>
      <c r="J48" s="16">
        <f>SUM(I48+I49)</f>
        <v>88.40899999999999</v>
      </c>
      <c r="K48" s="129">
        <v>20</v>
      </c>
      <c r="L48" s="3"/>
    </row>
    <row r="49" spans="2:12" ht="18" customHeight="1">
      <c r="B49" s="53"/>
      <c r="C49" s="44" t="s">
        <v>46</v>
      </c>
      <c r="D49" s="73" t="s">
        <v>64</v>
      </c>
      <c r="E49" s="48">
        <v>12.65</v>
      </c>
      <c r="F49" s="48">
        <v>8.5</v>
      </c>
      <c r="G49" s="48">
        <v>9.925</v>
      </c>
      <c r="H49" s="48">
        <v>12.167</v>
      </c>
      <c r="I49" s="49">
        <f t="shared" si="1"/>
        <v>43.242</v>
      </c>
      <c r="J49" s="50">
        <f>SUM(I48+I49)</f>
        <v>88.40899999999999</v>
      </c>
      <c r="K49" s="129"/>
      <c r="L49" s="13"/>
    </row>
    <row r="50" spans="2:12" ht="12.75" customHeight="1">
      <c r="B50" s="53">
        <v>278</v>
      </c>
      <c r="C50" s="44" t="s">
        <v>209</v>
      </c>
      <c r="D50" s="73" t="s">
        <v>74</v>
      </c>
      <c r="E50" s="46">
        <v>12.45</v>
      </c>
      <c r="F50" s="46">
        <v>9.333</v>
      </c>
      <c r="G50" s="46">
        <v>10.85</v>
      </c>
      <c r="H50" s="46">
        <v>9.934</v>
      </c>
      <c r="I50" s="47">
        <f t="shared" si="1"/>
        <v>42.567</v>
      </c>
      <c r="J50" s="16">
        <f>SUM(I50+I51)</f>
        <v>88.11699999999999</v>
      </c>
      <c r="K50" s="129">
        <v>21</v>
      </c>
      <c r="L50" s="3"/>
    </row>
    <row r="51" spans="2:12" s="116" customFormat="1" ht="18" customHeight="1">
      <c r="B51" s="53"/>
      <c r="C51" s="44" t="s">
        <v>291</v>
      </c>
      <c r="D51" s="73" t="s">
        <v>210</v>
      </c>
      <c r="E51" s="48">
        <v>12.225</v>
      </c>
      <c r="F51" s="48">
        <v>10.4</v>
      </c>
      <c r="G51" s="48">
        <v>11.925</v>
      </c>
      <c r="H51" s="48">
        <v>11</v>
      </c>
      <c r="I51" s="49">
        <f t="shared" si="1"/>
        <v>45.55</v>
      </c>
      <c r="J51" s="50">
        <f>SUM(I50+I51)</f>
        <v>88.11699999999999</v>
      </c>
      <c r="K51" s="129"/>
      <c r="L51" s="117"/>
    </row>
    <row r="52" spans="2:12" ht="12.75" customHeight="1">
      <c r="B52" s="53">
        <v>124</v>
      </c>
      <c r="C52" s="44" t="s">
        <v>45</v>
      </c>
      <c r="D52" s="73" t="s">
        <v>48</v>
      </c>
      <c r="E52" s="46">
        <v>13.15</v>
      </c>
      <c r="F52" s="46">
        <v>6.866</v>
      </c>
      <c r="G52" s="46">
        <v>12.35</v>
      </c>
      <c r="H52" s="46">
        <v>13.534</v>
      </c>
      <c r="I52" s="47">
        <f t="shared" si="1"/>
        <v>45.9</v>
      </c>
      <c r="J52" s="16">
        <f>SUM(I52+I53)</f>
        <v>87.85</v>
      </c>
      <c r="K52" s="129">
        <v>22</v>
      </c>
      <c r="L52" s="3"/>
    </row>
    <row r="53" spans="2:12" s="116" customFormat="1" ht="18" customHeight="1">
      <c r="B53" s="53"/>
      <c r="C53" s="44" t="s">
        <v>286</v>
      </c>
      <c r="D53" s="73" t="s">
        <v>47</v>
      </c>
      <c r="E53" s="48">
        <v>12.175</v>
      </c>
      <c r="F53" s="48">
        <v>5.933</v>
      </c>
      <c r="G53" s="48">
        <v>11.375</v>
      </c>
      <c r="H53" s="48">
        <v>12.467</v>
      </c>
      <c r="I53" s="49">
        <f t="shared" si="1"/>
        <v>41.95</v>
      </c>
      <c r="J53" s="50">
        <f>SUM(I52+I53)</f>
        <v>87.85</v>
      </c>
      <c r="K53" s="129"/>
      <c r="L53" s="117"/>
    </row>
    <row r="54" spans="2:13" ht="12.75" customHeight="1">
      <c r="B54" s="53">
        <v>219</v>
      </c>
      <c r="C54" s="44" t="s">
        <v>68</v>
      </c>
      <c r="D54" s="73" t="s">
        <v>70</v>
      </c>
      <c r="E54" s="46">
        <v>12.8</v>
      </c>
      <c r="F54" s="46">
        <v>9.233</v>
      </c>
      <c r="G54" s="46">
        <v>9.65</v>
      </c>
      <c r="H54" s="46">
        <v>10.967</v>
      </c>
      <c r="I54" s="47">
        <f t="shared" si="1"/>
        <v>42.65</v>
      </c>
      <c r="J54" s="16">
        <f>SUM(I54+I55)</f>
        <v>85.1</v>
      </c>
      <c r="K54" s="129">
        <v>23</v>
      </c>
      <c r="L54" s="3"/>
      <c r="M54" s="4"/>
    </row>
    <row r="55" spans="2:13" ht="18" customHeight="1">
      <c r="B55" s="53"/>
      <c r="C55" s="44" t="s">
        <v>69</v>
      </c>
      <c r="D55" s="73" t="s">
        <v>71</v>
      </c>
      <c r="E55" s="48">
        <v>12.95</v>
      </c>
      <c r="F55" s="48">
        <v>8.666</v>
      </c>
      <c r="G55" s="48">
        <v>9.6</v>
      </c>
      <c r="H55" s="48">
        <v>11.234</v>
      </c>
      <c r="I55" s="49">
        <f t="shared" si="1"/>
        <v>42.45</v>
      </c>
      <c r="J55" s="50">
        <f>SUM(I54+I55)</f>
        <v>85.1</v>
      </c>
      <c r="K55" s="129"/>
      <c r="L55" s="3"/>
      <c r="M55" s="4"/>
    </row>
    <row r="56" spans="2:11" ht="12.75" customHeight="1">
      <c r="B56" s="53">
        <v>256</v>
      </c>
      <c r="C56" s="44" t="s">
        <v>153</v>
      </c>
      <c r="D56" s="73" t="s">
        <v>94</v>
      </c>
      <c r="E56" s="46">
        <v>13.15</v>
      </c>
      <c r="F56" s="46">
        <v>10.6</v>
      </c>
      <c r="G56" s="46">
        <v>12.8</v>
      </c>
      <c r="H56" s="46">
        <v>0</v>
      </c>
      <c r="I56" s="47">
        <f t="shared" si="1"/>
        <v>36.55</v>
      </c>
      <c r="J56" s="16">
        <f>SUM(I56+I57)</f>
        <v>74</v>
      </c>
      <c r="K56" s="129">
        <v>24</v>
      </c>
    </row>
    <row r="57" spans="2:11" ht="15" customHeight="1">
      <c r="B57" s="53"/>
      <c r="C57" s="44" t="s">
        <v>287</v>
      </c>
      <c r="D57" s="73" t="s">
        <v>93</v>
      </c>
      <c r="E57" s="48">
        <v>13.25</v>
      </c>
      <c r="F57" s="48">
        <v>11.3</v>
      </c>
      <c r="G57" s="48">
        <v>12.9</v>
      </c>
      <c r="H57" s="48">
        <v>0</v>
      </c>
      <c r="I57" s="49">
        <f t="shared" si="1"/>
        <v>37.45</v>
      </c>
      <c r="J57" s="50">
        <f>SUM(I56+I57)</f>
        <v>74</v>
      </c>
      <c r="K57" s="129"/>
    </row>
    <row r="58" spans="2:11" ht="12.75" customHeight="1">
      <c r="B58" s="53">
        <v>205</v>
      </c>
      <c r="C58" s="44" t="s">
        <v>61</v>
      </c>
      <c r="D58" s="73" t="s">
        <v>59</v>
      </c>
      <c r="E58" s="46">
        <v>12.225</v>
      </c>
      <c r="F58" s="46">
        <v>11.5</v>
      </c>
      <c r="G58" s="46">
        <v>12.175</v>
      </c>
      <c r="H58" s="46">
        <v>10.9</v>
      </c>
      <c r="I58" s="47">
        <f t="shared" si="1"/>
        <v>46.800000000000004</v>
      </c>
      <c r="J58" s="16">
        <f>SUM(I58+I59)</f>
        <v>46.800000000000004</v>
      </c>
      <c r="K58" s="129">
        <v>25</v>
      </c>
    </row>
    <row r="59" spans="2:11" ht="18" customHeight="1">
      <c r="B59" s="53"/>
      <c r="C59" s="44" t="s">
        <v>290</v>
      </c>
      <c r="D59" s="73" t="s">
        <v>62</v>
      </c>
      <c r="E59" s="48">
        <v>0</v>
      </c>
      <c r="F59" s="48">
        <v>0</v>
      </c>
      <c r="G59" s="48">
        <v>0</v>
      </c>
      <c r="H59" s="48">
        <v>0</v>
      </c>
      <c r="I59" s="49">
        <f t="shared" si="1"/>
        <v>0</v>
      </c>
      <c r="J59" s="50">
        <f>SUM(I58+I59)</f>
        <v>46.800000000000004</v>
      </c>
      <c r="K59" s="129"/>
    </row>
    <row r="60" spans="2:11" ht="12.75" customHeight="1">
      <c r="B60" s="53"/>
      <c r="C60" s="44" t="s">
        <v>278</v>
      </c>
      <c r="D60" s="73" t="s">
        <v>48</v>
      </c>
      <c r="E60" s="48"/>
      <c r="F60" s="48"/>
      <c r="G60" s="48"/>
      <c r="H60" s="48"/>
      <c r="I60" s="49"/>
      <c r="J60" s="50"/>
      <c r="K60" s="122"/>
    </row>
    <row r="61" spans="2:11" ht="18" customHeight="1">
      <c r="B61" s="53"/>
      <c r="C61" s="44" t="s">
        <v>119</v>
      </c>
      <c r="D61" s="73" t="s">
        <v>91</v>
      </c>
      <c r="E61" s="48"/>
      <c r="F61" s="109" t="s">
        <v>277</v>
      </c>
      <c r="G61" s="48"/>
      <c r="H61" s="48"/>
      <c r="I61" s="49"/>
      <c r="J61" s="50"/>
      <c r="K61" s="122"/>
    </row>
    <row r="62" spans="2:11" ht="12.75" customHeight="1">
      <c r="B62" s="53"/>
      <c r="C62" s="44" t="s">
        <v>279</v>
      </c>
      <c r="D62" s="73" t="s">
        <v>48</v>
      </c>
      <c r="E62" s="48"/>
      <c r="F62" s="109"/>
      <c r="G62" s="48"/>
      <c r="H62" s="48"/>
      <c r="I62" s="49"/>
      <c r="J62" s="50"/>
      <c r="K62" s="122"/>
    </row>
    <row r="63" spans="2:11" ht="15" customHeight="1">
      <c r="B63" s="53"/>
      <c r="C63" s="44" t="s">
        <v>203</v>
      </c>
      <c r="D63" s="73" t="s">
        <v>155</v>
      </c>
      <c r="E63" s="48"/>
      <c r="F63" s="109" t="s">
        <v>277</v>
      </c>
      <c r="G63" s="48"/>
      <c r="H63" s="48"/>
      <c r="I63" s="49"/>
      <c r="J63" s="50"/>
      <c r="K63" s="122"/>
    </row>
    <row r="64" spans="2:11" ht="15" customHeight="1">
      <c r="B64" s="53"/>
      <c r="C64" s="44"/>
      <c r="D64" s="73"/>
      <c r="E64" s="48"/>
      <c r="F64" s="109"/>
      <c r="G64" s="48"/>
      <c r="H64" s="48"/>
      <c r="I64" s="49"/>
      <c r="J64" s="50"/>
      <c r="K64" s="122"/>
    </row>
    <row r="65" spans="2:11" ht="15" customHeight="1">
      <c r="B65" s="53"/>
      <c r="C65" s="44"/>
      <c r="D65" s="73"/>
      <c r="E65" s="48"/>
      <c r="F65" s="109"/>
      <c r="G65" s="48"/>
      <c r="H65" s="48"/>
      <c r="I65" s="49"/>
      <c r="J65" s="50"/>
      <c r="K65" s="122"/>
    </row>
    <row r="66" spans="2:11" ht="15" customHeight="1">
      <c r="B66" s="53"/>
      <c r="C66" s="44"/>
      <c r="D66" s="73"/>
      <c r="E66" s="48"/>
      <c r="F66" s="109"/>
      <c r="G66" s="48"/>
      <c r="H66" s="48"/>
      <c r="I66" s="49"/>
      <c r="J66" s="50"/>
      <c r="K66" s="122"/>
    </row>
    <row r="67" spans="2:11" ht="15" customHeight="1">
      <c r="B67" s="53"/>
      <c r="C67" s="44"/>
      <c r="D67" s="73"/>
      <c r="E67" s="48"/>
      <c r="F67" s="109"/>
      <c r="G67" s="48"/>
      <c r="H67" s="48"/>
      <c r="I67" s="49"/>
      <c r="J67" s="50"/>
      <c r="K67" s="122"/>
    </row>
    <row r="68" ht="15" customHeight="1">
      <c r="B68" s="33"/>
    </row>
    <row r="69" ht="15" customHeight="1">
      <c r="B69" s="33"/>
    </row>
    <row r="70" spans="3:10" ht="15.75" customHeight="1">
      <c r="C70" s="9" t="s">
        <v>5</v>
      </c>
      <c r="D70" s="10"/>
      <c r="E70" s="10"/>
      <c r="F70" s="10"/>
      <c r="G70" s="10"/>
      <c r="I70" s="10" t="s">
        <v>23</v>
      </c>
      <c r="J70" s="68"/>
    </row>
    <row r="71" spans="3:10" ht="14.25" customHeight="1">
      <c r="C71" s="9" t="s">
        <v>15</v>
      </c>
      <c r="D71" s="10"/>
      <c r="E71" s="10"/>
      <c r="F71" s="10"/>
      <c r="G71" s="10"/>
      <c r="I71" t="s">
        <v>24</v>
      </c>
      <c r="J71" s="10"/>
    </row>
    <row r="72" spans="3:7" ht="12.75" customHeight="1">
      <c r="C72" s="11"/>
      <c r="D72" s="10"/>
      <c r="E72" s="10"/>
      <c r="F72" s="10"/>
      <c r="G72" s="10"/>
    </row>
    <row r="73" spans="3:10" ht="12.75" customHeight="1">
      <c r="C73" s="9" t="s">
        <v>6</v>
      </c>
      <c r="D73" s="10"/>
      <c r="E73" s="10"/>
      <c r="F73" s="10"/>
      <c r="G73" s="10"/>
      <c r="I73" t="s">
        <v>29</v>
      </c>
      <c r="J73" s="68"/>
    </row>
    <row r="74" spans="3:10" ht="12.75" customHeight="1">
      <c r="C74" s="9" t="s">
        <v>15</v>
      </c>
      <c r="D74" s="10"/>
      <c r="E74" s="10"/>
      <c r="F74" s="10"/>
      <c r="G74" s="10"/>
      <c r="I74" t="s">
        <v>41</v>
      </c>
      <c r="J74" s="68"/>
    </row>
    <row r="75" spans="3:10" ht="12.75" customHeight="1">
      <c r="C75" s="9"/>
      <c r="D75" s="10"/>
      <c r="E75" s="10"/>
      <c r="F75" s="10"/>
      <c r="G75" s="10"/>
      <c r="J75" s="68"/>
    </row>
    <row r="76" spans="3:10" ht="12.75" customHeight="1">
      <c r="C76" s="9"/>
      <c r="D76" s="10"/>
      <c r="E76" s="10"/>
      <c r="F76" s="10"/>
      <c r="G76" s="10"/>
      <c r="J76" s="68"/>
    </row>
    <row r="77" spans="3:10" ht="12.75" customHeight="1">
      <c r="C77" s="9"/>
      <c r="D77" s="10"/>
      <c r="E77" s="10"/>
      <c r="F77" s="10"/>
      <c r="G77" s="10"/>
      <c r="J77" s="68"/>
    </row>
    <row r="78" spans="3:10" ht="12.75" customHeight="1">
      <c r="C78" s="9"/>
      <c r="D78" s="10"/>
      <c r="E78" s="10"/>
      <c r="F78" s="10"/>
      <c r="G78" s="10"/>
      <c r="J78" s="68"/>
    </row>
    <row r="79" spans="3:10" ht="12.75" customHeight="1">
      <c r="C79" s="9"/>
      <c r="D79" s="10"/>
      <c r="E79" s="10"/>
      <c r="F79" s="10"/>
      <c r="G79" s="10"/>
      <c r="J79" s="68"/>
    </row>
    <row r="80" spans="3:10" ht="12.75" customHeight="1">
      <c r="C80" s="9"/>
      <c r="D80" s="10"/>
      <c r="E80" s="10"/>
      <c r="F80" s="10"/>
      <c r="G80" s="10"/>
      <c r="J80" s="68"/>
    </row>
    <row r="81" spans="3:10" ht="12.75" customHeight="1">
      <c r="C81" s="9"/>
      <c r="D81" s="10"/>
      <c r="E81" s="10"/>
      <c r="F81" s="10"/>
      <c r="G81" s="10"/>
      <c r="J81" s="68"/>
    </row>
    <row r="82" spans="3:10" ht="12.75" customHeight="1">
      <c r="C82" s="9"/>
      <c r="D82" s="10"/>
      <c r="E82" s="10"/>
      <c r="F82" s="10"/>
      <c r="G82" s="10"/>
      <c r="J82" s="68"/>
    </row>
    <row r="83" spans="3:10" ht="12.75" customHeight="1">
      <c r="C83" s="9"/>
      <c r="D83" s="10"/>
      <c r="E83" s="10"/>
      <c r="F83" s="10"/>
      <c r="G83" s="10"/>
      <c r="J83" s="68"/>
    </row>
    <row r="84" spans="3:10" ht="12.75" customHeight="1">
      <c r="C84" s="9"/>
      <c r="D84" s="10"/>
      <c r="E84" s="10"/>
      <c r="F84" s="10"/>
      <c r="G84" s="10"/>
      <c r="J84" s="68"/>
    </row>
    <row r="85" spans="3:10" ht="12.75" customHeight="1">
      <c r="C85" s="9"/>
      <c r="D85" s="10"/>
      <c r="E85" s="10"/>
      <c r="F85" s="10"/>
      <c r="G85" s="10"/>
      <c r="J85" s="68"/>
    </row>
    <row r="86" spans="3:10" ht="12.75" customHeight="1">
      <c r="C86" s="9"/>
      <c r="D86" s="10"/>
      <c r="E86" s="10"/>
      <c r="F86" s="10"/>
      <c r="G86" s="10"/>
      <c r="J86" s="68"/>
    </row>
    <row r="87" spans="3:10" ht="12.75" customHeight="1">
      <c r="C87" s="9"/>
      <c r="D87" s="10"/>
      <c r="E87" s="10"/>
      <c r="F87" s="10"/>
      <c r="G87" s="10"/>
      <c r="J87" s="68"/>
    </row>
    <row r="88" spans="3:10" ht="12.75" customHeight="1">
      <c r="C88" s="9"/>
      <c r="D88" s="10"/>
      <c r="E88" s="10"/>
      <c r="F88" s="10"/>
      <c r="G88" s="10"/>
      <c r="J88" s="68"/>
    </row>
    <row r="89" spans="3:10" ht="12.75" customHeight="1">
      <c r="C89" s="9"/>
      <c r="D89" s="10"/>
      <c r="E89" s="10"/>
      <c r="F89" s="10"/>
      <c r="G89" s="10"/>
      <c r="J89" s="68"/>
    </row>
    <row r="90" spans="3:10" ht="12.75" customHeight="1">
      <c r="C90" s="9"/>
      <c r="D90" s="10"/>
      <c r="E90" s="10"/>
      <c r="F90" s="10"/>
      <c r="G90" s="10"/>
      <c r="J90" s="68"/>
    </row>
    <row r="91" spans="3:10" ht="12.75" customHeight="1">
      <c r="C91" s="9"/>
      <c r="D91" s="10"/>
      <c r="E91" s="10"/>
      <c r="F91" s="10"/>
      <c r="G91" s="10"/>
      <c r="J91" s="68"/>
    </row>
    <row r="92" spans="3:10" ht="12.75" customHeight="1">
      <c r="C92" s="9"/>
      <c r="D92" s="10"/>
      <c r="E92" s="10"/>
      <c r="F92" s="10"/>
      <c r="G92" s="10"/>
      <c r="J92" s="68"/>
    </row>
    <row r="93" spans="3:10" ht="12.75" customHeight="1">
      <c r="C93" s="9"/>
      <c r="D93" s="10"/>
      <c r="E93" s="10"/>
      <c r="F93" s="10"/>
      <c r="G93" s="10"/>
      <c r="J93" s="68"/>
    </row>
    <row r="94" spans="3:10" ht="12.75" customHeight="1">
      <c r="C94" s="9"/>
      <c r="D94" s="10"/>
      <c r="E94" s="10"/>
      <c r="F94" s="10"/>
      <c r="G94" s="10"/>
      <c r="J94" s="68"/>
    </row>
    <row r="95" spans="3:10" ht="12.75" customHeight="1">
      <c r="C95" s="9"/>
      <c r="D95" s="10"/>
      <c r="E95" s="10"/>
      <c r="F95" s="10"/>
      <c r="G95" s="10"/>
      <c r="J95" s="68"/>
    </row>
    <row r="96" spans="3:10" ht="12.75" customHeight="1">
      <c r="C96" s="9"/>
      <c r="D96" s="10"/>
      <c r="E96" s="10"/>
      <c r="F96" s="10"/>
      <c r="G96" s="10"/>
      <c r="J96" s="68"/>
    </row>
    <row r="97" spans="3:10" ht="12.75" customHeight="1">
      <c r="C97" s="9"/>
      <c r="D97" s="10"/>
      <c r="E97" s="10"/>
      <c r="F97" s="10"/>
      <c r="G97" s="10"/>
      <c r="J97" s="68"/>
    </row>
    <row r="98" spans="3:10" ht="12.75" customHeight="1">
      <c r="C98" s="9"/>
      <c r="D98" s="10"/>
      <c r="E98" s="10"/>
      <c r="F98" s="10"/>
      <c r="G98" s="10"/>
      <c r="J98" s="68"/>
    </row>
    <row r="99" spans="3:10" ht="12.75" customHeight="1">
      <c r="C99" s="9"/>
      <c r="D99" s="10"/>
      <c r="E99" s="10"/>
      <c r="F99" s="10"/>
      <c r="G99" s="10"/>
      <c r="J99" s="68"/>
    </row>
    <row r="100" spans="3:10" ht="12.75" customHeight="1">
      <c r="C100" s="9"/>
      <c r="D100" s="10"/>
      <c r="E100" s="10"/>
      <c r="F100" s="10"/>
      <c r="G100" s="10"/>
      <c r="J100" s="68"/>
    </row>
    <row r="101" spans="3:10" ht="12.75" customHeight="1">
      <c r="C101" s="9"/>
      <c r="D101" s="10"/>
      <c r="E101" s="10"/>
      <c r="F101" s="10"/>
      <c r="G101" s="10"/>
      <c r="J101" s="68"/>
    </row>
    <row r="102" spans="3:10" ht="12.75" customHeight="1">
      <c r="C102" s="9"/>
      <c r="D102" s="10"/>
      <c r="E102" s="10"/>
      <c r="F102" s="10"/>
      <c r="G102" s="10"/>
      <c r="J102" s="68"/>
    </row>
    <row r="103" spans="3:10" ht="12.75" customHeight="1">
      <c r="C103" s="9"/>
      <c r="D103" s="10"/>
      <c r="E103" s="10"/>
      <c r="F103" s="10"/>
      <c r="G103" s="10"/>
      <c r="J103" s="68"/>
    </row>
    <row r="104" spans="3:10" ht="12.75" customHeight="1">
      <c r="C104" s="9"/>
      <c r="D104" s="10"/>
      <c r="E104" s="10"/>
      <c r="F104" s="10"/>
      <c r="G104" s="10"/>
      <c r="J104" s="68"/>
    </row>
    <row r="105" spans="3:10" ht="12.75" customHeight="1">
      <c r="C105" s="9"/>
      <c r="D105" s="10"/>
      <c r="E105" s="10"/>
      <c r="F105" s="10"/>
      <c r="G105" s="10"/>
      <c r="J105" s="68"/>
    </row>
    <row r="106" spans="3:10" ht="12.75" customHeight="1">
      <c r="C106" s="9"/>
      <c r="D106" s="10"/>
      <c r="E106" s="10"/>
      <c r="F106" s="10"/>
      <c r="G106" s="10"/>
      <c r="J106" s="68"/>
    </row>
    <row r="107" spans="3:10" ht="12.75" customHeight="1">
      <c r="C107" s="9"/>
      <c r="D107" s="10"/>
      <c r="E107" s="10"/>
      <c r="F107" s="10"/>
      <c r="G107" s="10"/>
      <c r="J107" s="68"/>
    </row>
    <row r="108" spans="3:10" ht="12.75" customHeight="1">
      <c r="C108" s="9"/>
      <c r="D108" s="10"/>
      <c r="E108" s="10"/>
      <c r="F108" s="10"/>
      <c r="G108" s="10"/>
      <c r="J108" s="68"/>
    </row>
    <row r="109" spans="3:10" ht="12.75" customHeight="1">
      <c r="C109" s="9"/>
      <c r="D109" s="10"/>
      <c r="E109" s="10"/>
      <c r="F109" s="10"/>
      <c r="G109" s="10"/>
      <c r="J109" s="68"/>
    </row>
    <row r="110" spans="3:10" ht="12.75" customHeight="1">
      <c r="C110" s="9"/>
      <c r="D110" s="10"/>
      <c r="E110" s="10"/>
      <c r="F110" s="10"/>
      <c r="G110" s="10"/>
      <c r="J110" s="68"/>
    </row>
    <row r="111" spans="3:10" ht="12.75" customHeight="1">
      <c r="C111" s="9"/>
      <c r="D111" s="10"/>
      <c r="E111" s="10"/>
      <c r="F111" s="10"/>
      <c r="G111" s="10"/>
      <c r="J111" s="68"/>
    </row>
    <row r="112" spans="3:10" ht="12.75" customHeight="1">
      <c r="C112" s="9"/>
      <c r="D112" s="10"/>
      <c r="E112" s="10"/>
      <c r="F112" s="10"/>
      <c r="G112" s="10"/>
      <c r="J112" s="68"/>
    </row>
    <row r="113" spans="3:10" ht="12.75" customHeight="1">
      <c r="C113" s="9"/>
      <c r="D113" s="10"/>
      <c r="E113" s="10"/>
      <c r="F113" s="10"/>
      <c r="G113" s="10"/>
      <c r="J113" s="68"/>
    </row>
    <row r="114" spans="3:10" ht="12.75" customHeight="1">
      <c r="C114" s="9"/>
      <c r="D114" s="10"/>
      <c r="E114" s="10"/>
      <c r="F114" s="10"/>
      <c r="G114" s="10"/>
      <c r="J114" s="68"/>
    </row>
    <row r="115" spans="1:11" ht="13.5" customHeight="1">
      <c r="A115" s="136" t="s">
        <v>0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</row>
    <row r="116" ht="9" customHeight="1"/>
    <row r="117" spans="1:11" s="82" customFormat="1" ht="12.75" customHeight="1">
      <c r="A117" s="137" t="str">
        <f>'[1]Лист1'!$A$3</f>
        <v>ПЕРВЕНСТВО  РОССИИ СРЕДИ СПОРТИВНЫХ ШКОЛ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</row>
    <row r="118" spans="1:11" ht="12.75" customHeight="1">
      <c r="A118" s="138" t="s">
        <v>27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</row>
    <row r="119" spans="3:11" ht="11.25" customHeight="1">
      <c r="C119" s="6"/>
      <c r="D119" s="6"/>
      <c r="E119" s="6"/>
      <c r="F119" s="6"/>
      <c r="G119" s="6"/>
      <c r="H119" s="6"/>
      <c r="I119" s="6"/>
      <c r="J119" s="6"/>
      <c r="K119" s="6"/>
    </row>
    <row r="120" spans="3:11" ht="17.25" customHeight="1">
      <c r="C120" s="1"/>
      <c r="D120" s="8"/>
      <c r="E120" s="130" t="s">
        <v>7</v>
      </c>
      <c r="F120" s="130"/>
      <c r="G120" s="130"/>
      <c r="H120" s="130"/>
      <c r="I120" s="130"/>
      <c r="J120" s="130"/>
      <c r="K120" s="130"/>
    </row>
    <row r="121" spans="3:11" ht="17.25" customHeight="1">
      <c r="C121" s="12" t="s">
        <v>30</v>
      </c>
      <c r="D121" s="8"/>
      <c r="E121" s="8"/>
      <c r="F121" s="8" t="s">
        <v>33</v>
      </c>
      <c r="G121" s="8"/>
      <c r="H121" s="8"/>
      <c r="I121" t="s">
        <v>28</v>
      </c>
      <c r="K121" s="8"/>
    </row>
    <row r="122" spans="2:11" ht="13.5" customHeight="1">
      <c r="B122" s="54" t="s">
        <v>8</v>
      </c>
      <c r="C122" s="114" t="s">
        <v>9</v>
      </c>
      <c r="D122" s="98" t="s">
        <v>26</v>
      </c>
      <c r="E122" s="5"/>
      <c r="F122" s="5"/>
      <c r="G122" s="5"/>
      <c r="H122" s="5"/>
      <c r="I122" s="41" t="s">
        <v>17</v>
      </c>
      <c r="J122" s="126" t="s">
        <v>10</v>
      </c>
      <c r="K122" s="131" t="s">
        <v>2</v>
      </c>
    </row>
    <row r="123" spans="2:11" ht="13.5" customHeight="1">
      <c r="B123" s="55" t="s">
        <v>16</v>
      </c>
      <c r="C123" s="115"/>
      <c r="D123" s="99"/>
      <c r="E123" s="7"/>
      <c r="F123" s="7"/>
      <c r="G123" s="7"/>
      <c r="H123" s="7"/>
      <c r="I123" s="42" t="s">
        <v>18</v>
      </c>
      <c r="J123" s="43" t="s">
        <v>11</v>
      </c>
      <c r="K123" s="132"/>
    </row>
    <row r="124" spans="2:11" ht="13.5" customHeight="1">
      <c r="B124" s="75">
        <v>265</v>
      </c>
      <c r="C124" s="76" t="s">
        <v>159</v>
      </c>
      <c r="D124" s="73" t="s">
        <v>98</v>
      </c>
      <c r="E124" s="77">
        <v>14.075</v>
      </c>
      <c r="F124" s="77">
        <v>13.533</v>
      </c>
      <c r="G124" s="77">
        <v>12.05</v>
      </c>
      <c r="H124" s="77">
        <v>13.734</v>
      </c>
      <c r="I124" s="78">
        <f aca="true" t="shared" si="2" ref="I124:I155">SUM(E124+F124+G124+H124)</f>
        <v>53.392</v>
      </c>
      <c r="J124" s="79">
        <f>SUM(I124+I125)</f>
        <v>107.851</v>
      </c>
      <c r="K124" s="133">
        <v>1</v>
      </c>
    </row>
    <row r="125" spans="2:11" ht="15.75" customHeight="1">
      <c r="B125" s="53"/>
      <c r="C125" s="44" t="s">
        <v>112</v>
      </c>
      <c r="D125" s="73" t="s">
        <v>44</v>
      </c>
      <c r="E125" s="48">
        <v>13.55</v>
      </c>
      <c r="F125" s="48">
        <v>13.9</v>
      </c>
      <c r="G125" s="48">
        <v>13.375</v>
      </c>
      <c r="H125" s="48">
        <v>13.634</v>
      </c>
      <c r="I125" s="49">
        <f t="shared" si="2"/>
        <v>54.459</v>
      </c>
      <c r="J125" s="50">
        <f>SUM(I124+I125)</f>
        <v>107.851</v>
      </c>
      <c r="K125" s="129"/>
    </row>
    <row r="126" spans="2:11" ht="12.75" customHeight="1">
      <c r="B126" s="53">
        <v>103</v>
      </c>
      <c r="C126" s="44" t="s">
        <v>110</v>
      </c>
      <c r="D126" s="74" t="s">
        <v>109</v>
      </c>
      <c r="E126" s="46">
        <v>13.725</v>
      </c>
      <c r="F126" s="46">
        <v>13.9</v>
      </c>
      <c r="G126" s="46">
        <v>13.25</v>
      </c>
      <c r="H126" s="46">
        <v>13.4</v>
      </c>
      <c r="I126" s="47">
        <f t="shared" si="2"/>
        <v>54.275</v>
      </c>
      <c r="J126" s="16">
        <f>SUM(I126+I127)</f>
        <v>106.60900000000001</v>
      </c>
      <c r="K126" s="129">
        <v>2</v>
      </c>
    </row>
    <row r="127" spans="2:11" ht="15.75" customHeight="1">
      <c r="B127" s="53"/>
      <c r="C127" s="44" t="s">
        <v>297</v>
      </c>
      <c r="D127" s="73" t="s">
        <v>44</v>
      </c>
      <c r="E127" s="48">
        <v>13.8</v>
      </c>
      <c r="F127" s="48">
        <v>11.8</v>
      </c>
      <c r="G127" s="48">
        <v>13.4</v>
      </c>
      <c r="H127" s="48">
        <v>13.334</v>
      </c>
      <c r="I127" s="49">
        <f t="shared" si="2"/>
        <v>52.334</v>
      </c>
      <c r="J127" s="50">
        <f>SUM(I126+I127)</f>
        <v>106.60900000000001</v>
      </c>
      <c r="K127" s="129"/>
    </row>
    <row r="128" spans="1:11" s="33" customFormat="1" ht="12.75" customHeight="1">
      <c r="A128"/>
      <c r="B128" s="53">
        <v>248</v>
      </c>
      <c r="C128" s="44" t="s">
        <v>147</v>
      </c>
      <c r="D128" s="73" t="s">
        <v>48</v>
      </c>
      <c r="E128" s="46">
        <v>13.275</v>
      </c>
      <c r="F128" s="46">
        <v>13.166</v>
      </c>
      <c r="G128" s="46">
        <v>12.725</v>
      </c>
      <c r="H128" s="46">
        <v>12.3</v>
      </c>
      <c r="I128" s="47">
        <f t="shared" si="2"/>
        <v>51.46600000000001</v>
      </c>
      <c r="J128" s="16">
        <f>SUM(I128+I129)</f>
        <v>105.25</v>
      </c>
      <c r="K128" s="129">
        <v>3</v>
      </c>
    </row>
    <row r="129" spans="2:11" ht="15.75" customHeight="1">
      <c r="B129" s="53"/>
      <c r="C129" s="44" t="s">
        <v>134</v>
      </c>
      <c r="D129" s="73" t="s">
        <v>91</v>
      </c>
      <c r="E129" s="48">
        <v>13.35</v>
      </c>
      <c r="F129" s="48">
        <v>13.3</v>
      </c>
      <c r="G129" s="48">
        <v>13.4</v>
      </c>
      <c r="H129" s="48">
        <v>13.734</v>
      </c>
      <c r="I129" s="49">
        <f t="shared" si="2"/>
        <v>53.784</v>
      </c>
      <c r="J129" s="50">
        <f>SUM(I128+I129)</f>
        <v>105.25</v>
      </c>
      <c r="K129" s="129"/>
    </row>
    <row r="130" spans="2:11" ht="12.75" customHeight="1">
      <c r="B130" s="53">
        <v>234</v>
      </c>
      <c r="C130" s="44" t="s">
        <v>141</v>
      </c>
      <c r="D130" s="73" t="s">
        <v>83</v>
      </c>
      <c r="E130" s="46">
        <v>13.3</v>
      </c>
      <c r="F130" s="46">
        <v>11.066</v>
      </c>
      <c r="G130" s="46">
        <v>13.775</v>
      </c>
      <c r="H130" s="46">
        <v>13.1</v>
      </c>
      <c r="I130" s="47">
        <f t="shared" si="2"/>
        <v>51.241</v>
      </c>
      <c r="J130" s="16">
        <f>SUM(I130+I131)</f>
        <v>104.69999999999999</v>
      </c>
      <c r="K130" s="129">
        <v>4</v>
      </c>
    </row>
    <row r="131" spans="2:11" ht="15.75" customHeight="1">
      <c r="B131" s="53"/>
      <c r="C131" s="44" t="s">
        <v>103</v>
      </c>
      <c r="D131" s="73" t="s">
        <v>44</v>
      </c>
      <c r="E131" s="48">
        <v>13.225</v>
      </c>
      <c r="F131" s="48">
        <v>14.7</v>
      </c>
      <c r="G131" s="48">
        <v>12.4</v>
      </c>
      <c r="H131" s="48">
        <v>13.134</v>
      </c>
      <c r="I131" s="49">
        <f t="shared" si="2"/>
        <v>53.458999999999996</v>
      </c>
      <c r="J131" s="50">
        <f>SUM(I130+I131)</f>
        <v>104.69999999999999</v>
      </c>
      <c r="K131" s="129"/>
    </row>
    <row r="132" spans="2:11" ht="12.75" customHeight="1">
      <c r="B132" s="53">
        <v>252</v>
      </c>
      <c r="C132" s="44" t="s">
        <v>149</v>
      </c>
      <c r="D132" s="73" t="s">
        <v>48</v>
      </c>
      <c r="E132" s="46">
        <v>12.825</v>
      </c>
      <c r="F132" s="46">
        <v>12.466</v>
      </c>
      <c r="G132" s="46">
        <v>13.575</v>
      </c>
      <c r="H132" s="46">
        <v>13.7</v>
      </c>
      <c r="I132" s="47">
        <f t="shared" si="2"/>
        <v>52.566</v>
      </c>
      <c r="J132" s="16">
        <f>SUM(I132+I133)</f>
        <v>104.63300000000001</v>
      </c>
      <c r="K132" s="129">
        <v>5</v>
      </c>
    </row>
    <row r="133" spans="2:11" ht="15.75" customHeight="1">
      <c r="B133" s="53"/>
      <c r="C133" s="44" t="s">
        <v>285</v>
      </c>
      <c r="D133" s="73" t="s">
        <v>150</v>
      </c>
      <c r="E133" s="48">
        <v>12.65</v>
      </c>
      <c r="F133" s="48">
        <v>12.833</v>
      </c>
      <c r="G133" s="48">
        <v>12.85</v>
      </c>
      <c r="H133" s="48">
        <v>13.734</v>
      </c>
      <c r="I133" s="49">
        <f t="shared" si="2"/>
        <v>52.067</v>
      </c>
      <c r="J133" s="50">
        <f>SUM(I132+I133)</f>
        <v>104.63300000000001</v>
      </c>
      <c r="K133" s="129"/>
    </row>
    <row r="134" spans="2:11" ht="12.75" customHeight="1">
      <c r="B134" s="53">
        <v>116</v>
      </c>
      <c r="C134" s="44" t="s">
        <v>115</v>
      </c>
      <c r="D134" s="73" t="s">
        <v>51</v>
      </c>
      <c r="E134" s="46">
        <v>13.325</v>
      </c>
      <c r="F134" s="46">
        <v>13.366</v>
      </c>
      <c r="G134" s="46">
        <v>12.3</v>
      </c>
      <c r="H134" s="46">
        <v>12.734</v>
      </c>
      <c r="I134" s="47">
        <f t="shared" si="2"/>
        <v>51.725</v>
      </c>
      <c r="J134" s="16">
        <f>SUM(I134+I135)</f>
        <v>103.584</v>
      </c>
      <c r="K134" s="129">
        <v>6</v>
      </c>
    </row>
    <row r="135" spans="2:11" ht="15.75" customHeight="1">
      <c r="B135" s="53"/>
      <c r="C135" s="44" t="s">
        <v>287</v>
      </c>
      <c r="D135" s="73" t="s">
        <v>114</v>
      </c>
      <c r="E135" s="48">
        <v>13.875</v>
      </c>
      <c r="F135" s="48">
        <v>13</v>
      </c>
      <c r="G135" s="48">
        <v>11.15</v>
      </c>
      <c r="H135" s="48">
        <v>13.834</v>
      </c>
      <c r="I135" s="49">
        <f t="shared" si="2"/>
        <v>51.858999999999995</v>
      </c>
      <c r="J135" s="50">
        <f>SUM(I134+I135)</f>
        <v>103.584</v>
      </c>
      <c r="K135" s="129"/>
    </row>
    <row r="136" spans="2:11" ht="12.75" customHeight="1">
      <c r="B136" s="53">
        <v>240</v>
      </c>
      <c r="C136" s="44" t="s">
        <v>145</v>
      </c>
      <c r="D136" s="73" t="s">
        <v>70</v>
      </c>
      <c r="E136" s="46">
        <v>13.675</v>
      </c>
      <c r="F136" s="46">
        <v>12.466</v>
      </c>
      <c r="G136" s="46">
        <v>13.125</v>
      </c>
      <c r="H136" s="46">
        <v>13.167</v>
      </c>
      <c r="I136" s="47">
        <f t="shared" si="2"/>
        <v>52.433</v>
      </c>
      <c r="J136" s="16">
        <f>SUM(I136+I137)</f>
        <v>103.208</v>
      </c>
      <c r="K136" s="129">
        <v>7</v>
      </c>
    </row>
    <row r="137" spans="2:11" ht="15.75" customHeight="1">
      <c r="B137" s="53"/>
      <c r="C137" s="44" t="s">
        <v>66</v>
      </c>
      <c r="D137" s="73" t="s">
        <v>85</v>
      </c>
      <c r="E137" s="48">
        <v>13.825</v>
      </c>
      <c r="F137" s="48">
        <v>12.766</v>
      </c>
      <c r="G137" s="48">
        <v>10.85</v>
      </c>
      <c r="H137" s="48">
        <v>13.334</v>
      </c>
      <c r="I137" s="49">
        <f t="shared" si="2"/>
        <v>50.775000000000006</v>
      </c>
      <c r="J137" s="50">
        <f>SUM(I136+I137)</f>
        <v>103.208</v>
      </c>
      <c r="K137" s="129"/>
    </row>
    <row r="138" spans="2:11" ht="12.75" customHeight="1">
      <c r="B138" s="53">
        <v>273</v>
      </c>
      <c r="C138" s="44" t="s">
        <v>161</v>
      </c>
      <c r="D138" s="73" t="s">
        <v>51</v>
      </c>
      <c r="E138" s="46">
        <v>13.375</v>
      </c>
      <c r="F138" s="46">
        <v>10.933</v>
      </c>
      <c r="G138" s="46">
        <v>12.875</v>
      </c>
      <c r="H138" s="46">
        <v>12.8</v>
      </c>
      <c r="I138" s="47">
        <f t="shared" si="2"/>
        <v>49.983000000000004</v>
      </c>
      <c r="J138" s="16">
        <f>SUM(I138+I139)</f>
        <v>102.433</v>
      </c>
      <c r="K138" s="129">
        <v>8</v>
      </c>
    </row>
    <row r="139" spans="2:11" ht="15.75" customHeight="1">
      <c r="B139" s="53"/>
      <c r="C139" s="44" t="s">
        <v>79</v>
      </c>
      <c r="D139" s="73" t="s">
        <v>104</v>
      </c>
      <c r="E139" s="48">
        <v>13.275</v>
      </c>
      <c r="F139" s="48">
        <v>13.1</v>
      </c>
      <c r="G139" s="48">
        <v>12.775</v>
      </c>
      <c r="H139" s="48">
        <v>13.3</v>
      </c>
      <c r="I139" s="49">
        <f t="shared" si="2"/>
        <v>52.45</v>
      </c>
      <c r="J139" s="50">
        <f>SUM(I138+I139)</f>
        <v>102.433</v>
      </c>
      <c r="K139" s="129"/>
    </row>
    <row r="140" spans="2:11" ht="12.75" customHeight="1">
      <c r="B140" s="53">
        <v>231</v>
      </c>
      <c r="C140" s="44" t="s">
        <v>139</v>
      </c>
      <c r="D140" s="73" t="s">
        <v>48</v>
      </c>
      <c r="E140" s="46">
        <v>13.4</v>
      </c>
      <c r="F140" s="46">
        <v>11.966</v>
      </c>
      <c r="G140" s="46">
        <v>12.975</v>
      </c>
      <c r="H140" s="46">
        <v>12.834</v>
      </c>
      <c r="I140" s="47">
        <f t="shared" si="2"/>
        <v>51.175</v>
      </c>
      <c r="J140" s="16">
        <f>SUM(I140+I141)</f>
        <v>102.23299999999999</v>
      </c>
      <c r="K140" s="129">
        <v>9</v>
      </c>
    </row>
    <row r="141" spans="2:11" ht="15.75" customHeight="1">
      <c r="B141" s="53"/>
      <c r="C141" s="44" t="s">
        <v>289</v>
      </c>
      <c r="D141" s="73" t="s">
        <v>140</v>
      </c>
      <c r="E141" s="48">
        <v>13.925</v>
      </c>
      <c r="F141" s="48">
        <v>12.966</v>
      </c>
      <c r="G141" s="48">
        <v>11.4</v>
      </c>
      <c r="H141" s="48">
        <v>12.767</v>
      </c>
      <c r="I141" s="49">
        <f t="shared" si="2"/>
        <v>51.05799999999999</v>
      </c>
      <c r="J141" s="50">
        <f>SUM(I140+I141)</f>
        <v>102.23299999999999</v>
      </c>
      <c r="K141" s="129"/>
    </row>
    <row r="142" spans="2:11" ht="12.75" customHeight="1">
      <c r="B142" s="53">
        <v>235</v>
      </c>
      <c r="C142" s="44" t="s">
        <v>142</v>
      </c>
      <c r="D142" s="73" t="s">
        <v>83</v>
      </c>
      <c r="E142" s="46">
        <v>12.925</v>
      </c>
      <c r="F142" s="46">
        <v>12.066</v>
      </c>
      <c r="G142" s="46">
        <v>13.65</v>
      </c>
      <c r="H142" s="46">
        <v>11.734</v>
      </c>
      <c r="I142" s="47">
        <f t="shared" si="2"/>
        <v>50.375</v>
      </c>
      <c r="J142" s="16">
        <f>SUM(I142+I143)</f>
        <v>101.99100000000001</v>
      </c>
      <c r="K142" s="129">
        <v>10</v>
      </c>
    </row>
    <row r="143" spans="2:11" ht="15.75" customHeight="1">
      <c r="B143" s="53"/>
      <c r="C143" s="44" t="s">
        <v>143</v>
      </c>
      <c r="D143" s="73" t="s">
        <v>44</v>
      </c>
      <c r="E143" s="48">
        <v>12.875</v>
      </c>
      <c r="F143" s="48">
        <v>12.466</v>
      </c>
      <c r="G143" s="48">
        <v>12.675</v>
      </c>
      <c r="H143" s="48">
        <v>13.6</v>
      </c>
      <c r="I143" s="49">
        <f t="shared" si="2"/>
        <v>51.61600000000001</v>
      </c>
      <c r="J143" s="50">
        <f>SUM(I142+I143)</f>
        <v>101.99100000000001</v>
      </c>
      <c r="K143" s="129"/>
    </row>
    <row r="144" spans="2:11" ht="12.75" customHeight="1">
      <c r="B144" s="53">
        <v>244</v>
      </c>
      <c r="C144" s="44" t="s">
        <v>146</v>
      </c>
      <c r="D144" s="73" t="s">
        <v>88</v>
      </c>
      <c r="E144" s="46">
        <v>13.65</v>
      </c>
      <c r="F144" s="46">
        <v>11.366</v>
      </c>
      <c r="G144" s="46">
        <v>11.625</v>
      </c>
      <c r="H144" s="46">
        <v>13.3</v>
      </c>
      <c r="I144" s="47">
        <f t="shared" si="2"/>
        <v>49.941</v>
      </c>
      <c r="J144" s="16">
        <f>SUM(I144+I145)</f>
        <v>101.641</v>
      </c>
      <c r="K144" s="129">
        <v>11</v>
      </c>
    </row>
    <row r="145" spans="2:11" ht="15.75" customHeight="1">
      <c r="B145" s="53"/>
      <c r="C145" s="44" t="s">
        <v>58</v>
      </c>
      <c r="D145" s="73" t="s">
        <v>34</v>
      </c>
      <c r="E145" s="48">
        <v>13.675</v>
      </c>
      <c r="F145" s="48">
        <v>11.9</v>
      </c>
      <c r="G145" s="48">
        <v>12.725</v>
      </c>
      <c r="H145" s="48">
        <v>13.4</v>
      </c>
      <c r="I145" s="49">
        <f t="shared" si="2"/>
        <v>51.7</v>
      </c>
      <c r="J145" s="50">
        <f>SUM(I144+I145)</f>
        <v>101.641</v>
      </c>
      <c r="K145" s="129"/>
    </row>
    <row r="146" spans="2:11" ht="12.75" customHeight="1">
      <c r="B146" s="53">
        <v>269</v>
      </c>
      <c r="C146" s="44" t="s">
        <v>160</v>
      </c>
      <c r="D146" s="73" t="s">
        <v>54</v>
      </c>
      <c r="E146" s="46">
        <v>13.475</v>
      </c>
      <c r="F146" s="46">
        <v>11.2</v>
      </c>
      <c r="G146" s="46">
        <v>12.875</v>
      </c>
      <c r="H146" s="46">
        <v>12.534</v>
      </c>
      <c r="I146" s="47">
        <f t="shared" si="2"/>
        <v>50.083999999999996</v>
      </c>
      <c r="J146" s="16">
        <f>SUM(I146+I147)</f>
        <v>100.142</v>
      </c>
      <c r="K146" s="129">
        <v>12</v>
      </c>
    </row>
    <row r="147" spans="2:11" s="116" customFormat="1" ht="15.75" customHeight="1">
      <c r="B147" s="53"/>
      <c r="C147" s="44" t="s">
        <v>128</v>
      </c>
      <c r="D147" s="73" t="s">
        <v>101</v>
      </c>
      <c r="E147" s="48">
        <v>13.475</v>
      </c>
      <c r="F147" s="48">
        <v>11.333</v>
      </c>
      <c r="G147" s="48">
        <v>12.75</v>
      </c>
      <c r="H147" s="48">
        <v>12.5</v>
      </c>
      <c r="I147" s="49">
        <f t="shared" si="2"/>
        <v>50.058</v>
      </c>
      <c r="J147" s="50">
        <f>SUM(I146+I147)</f>
        <v>100.142</v>
      </c>
      <c r="K147" s="129"/>
    </row>
    <row r="148" spans="2:11" ht="12.75" customHeight="1">
      <c r="B148" s="53">
        <v>102</v>
      </c>
      <c r="C148" s="44" t="s">
        <v>108</v>
      </c>
      <c r="D148" s="74" t="s">
        <v>109</v>
      </c>
      <c r="E148" s="46">
        <v>12.625</v>
      </c>
      <c r="F148" s="46">
        <v>11.966</v>
      </c>
      <c r="G148" s="46">
        <v>13.4</v>
      </c>
      <c r="H148" s="46">
        <v>12.8</v>
      </c>
      <c r="I148" s="47">
        <f t="shared" si="2"/>
        <v>50.791</v>
      </c>
      <c r="J148" s="16">
        <f>SUM(I148+I149)</f>
        <v>99.883</v>
      </c>
      <c r="K148" s="129">
        <v>13</v>
      </c>
    </row>
    <row r="149" spans="2:11" ht="15.75" customHeight="1">
      <c r="B149" s="53"/>
      <c r="C149" s="44" t="s">
        <v>296</v>
      </c>
      <c r="D149" s="73" t="s">
        <v>44</v>
      </c>
      <c r="E149" s="48">
        <v>12.175</v>
      </c>
      <c r="F149" s="48">
        <v>10.533</v>
      </c>
      <c r="G149" s="48">
        <v>12.95</v>
      </c>
      <c r="H149" s="48">
        <v>13.434</v>
      </c>
      <c r="I149" s="49">
        <f t="shared" si="2"/>
        <v>49.092</v>
      </c>
      <c r="J149" s="50">
        <f>SUM(I148+I149)</f>
        <v>99.883</v>
      </c>
      <c r="K149" s="129"/>
    </row>
    <row r="150" spans="2:11" ht="12.75" customHeight="1">
      <c r="B150" s="53">
        <v>264</v>
      </c>
      <c r="C150" s="44" t="s">
        <v>157</v>
      </c>
      <c r="D150" s="73" t="s">
        <v>98</v>
      </c>
      <c r="E150" s="46">
        <v>11.45</v>
      </c>
      <c r="F150" s="46">
        <v>12.033</v>
      </c>
      <c r="G150" s="46">
        <v>12.45</v>
      </c>
      <c r="H150" s="46">
        <v>12.5</v>
      </c>
      <c r="I150" s="47">
        <f t="shared" si="2"/>
        <v>48.43299999999999</v>
      </c>
      <c r="J150" s="16">
        <f>SUM(I150+I151)</f>
        <v>98.942</v>
      </c>
      <c r="K150" s="129">
        <v>14</v>
      </c>
    </row>
    <row r="151" spans="2:11" ht="15.75" customHeight="1">
      <c r="B151" s="53"/>
      <c r="C151" s="44" t="s">
        <v>158</v>
      </c>
      <c r="D151" s="73" t="s">
        <v>44</v>
      </c>
      <c r="E151" s="48">
        <v>12.225</v>
      </c>
      <c r="F151" s="48">
        <v>11.6</v>
      </c>
      <c r="G151" s="48">
        <v>13.45</v>
      </c>
      <c r="H151" s="48">
        <v>13.234</v>
      </c>
      <c r="I151" s="49">
        <f t="shared" si="2"/>
        <v>50.509</v>
      </c>
      <c r="J151" s="50">
        <f>SUM(I150+I151)</f>
        <v>98.942</v>
      </c>
      <c r="K151" s="129"/>
    </row>
    <row r="152" spans="2:11" ht="12.75" customHeight="1">
      <c r="B152" s="53">
        <v>255</v>
      </c>
      <c r="C152" s="44" t="s">
        <v>151</v>
      </c>
      <c r="D152" s="73" t="s">
        <v>94</v>
      </c>
      <c r="E152" s="46">
        <v>13.65</v>
      </c>
      <c r="F152" s="46">
        <v>11.2</v>
      </c>
      <c r="G152" s="46">
        <v>11.55</v>
      </c>
      <c r="H152" s="46">
        <v>13.234</v>
      </c>
      <c r="I152" s="47">
        <f t="shared" si="2"/>
        <v>49.63400000000001</v>
      </c>
      <c r="J152" s="16">
        <f>SUM(I152+I153)</f>
        <v>98.792</v>
      </c>
      <c r="K152" s="129">
        <v>15</v>
      </c>
    </row>
    <row r="153" spans="2:11" ht="18" customHeight="1">
      <c r="B153" s="53"/>
      <c r="C153" s="44" t="s">
        <v>152</v>
      </c>
      <c r="D153" s="73" t="s">
        <v>93</v>
      </c>
      <c r="E153" s="48">
        <v>13.725</v>
      </c>
      <c r="F153" s="48">
        <v>10.766</v>
      </c>
      <c r="G153" s="48">
        <v>11.4</v>
      </c>
      <c r="H153" s="48">
        <v>13.267</v>
      </c>
      <c r="I153" s="49">
        <f t="shared" si="2"/>
        <v>49.158</v>
      </c>
      <c r="J153" s="50">
        <f>SUM(I152+I153)</f>
        <v>98.792</v>
      </c>
      <c r="K153" s="129"/>
    </row>
    <row r="154" spans="2:11" ht="12.75" customHeight="1">
      <c r="B154" s="53">
        <v>274</v>
      </c>
      <c r="C154" s="44" t="s">
        <v>162</v>
      </c>
      <c r="D154" s="73" t="s">
        <v>51</v>
      </c>
      <c r="E154" s="46">
        <v>12.8</v>
      </c>
      <c r="F154" s="46">
        <v>10.4</v>
      </c>
      <c r="G154" s="46">
        <v>11.625</v>
      </c>
      <c r="H154" s="46">
        <v>12.934</v>
      </c>
      <c r="I154" s="47">
        <f t="shared" si="2"/>
        <v>47.759</v>
      </c>
      <c r="J154" s="16">
        <f>SUM(I154+I155)</f>
        <v>96.884</v>
      </c>
      <c r="K154" s="129">
        <v>16</v>
      </c>
    </row>
    <row r="155" spans="2:11" ht="18" customHeight="1">
      <c r="B155" s="53"/>
      <c r="C155" s="44" t="s">
        <v>163</v>
      </c>
      <c r="D155" s="73" t="s">
        <v>104</v>
      </c>
      <c r="E155" s="48">
        <v>12.65</v>
      </c>
      <c r="F155" s="48">
        <v>10.933</v>
      </c>
      <c r="G155" s="48">
        <v>12.575</v>
      </c>
      <c r="H155" s="48">
        <v>12.967</v>
      </c>
      <c r="I155" s="49">
        <f t="shared" si="2"/>
        <v>49.125</v>
      </c>
      <c r="J155" s="50">
        <f>SUM(I154+I155)</f>
        <v>96.884</v>
      </c>
      <c r="K155" s="129"/>
    </row>
    <row r="156" spans="2:11" ht="12.75" customHeight="1">
      <c r="B156" s="53">
        <v>101</v>
      </c>
      <c r="C156" s="44" t="s">
        <v>105</v>
      </c>
      <c r="D156" s="81" t="s">
        <v>107</v>
      </c>
      <c r="E156" s="46">
        <v>12.65</v>
      </c>
      <c r="F156" s="46">
        <v>11.2</v>
      </c>
      <c r="G156" s="46">
        <v>12.425</v>
      </c>
      <c r="H156" s="46">
        <v>12.767</v>
      </c>
      <c r="I156" s="47">
        <f aca="true" t="shared" si="3" ref="I156:I187">SUM(E156+F156+G156+H156)</f>
        <v>49.042</v>
      </c>
      <c r="J156" s="16">
        <f>SUM(I156+I157)</f>
        <v>96.801</v>
      </c>
      <c r="K156" s="129">
        <v>17</v>
      </c>
    </row>
    <row r="157" spans="2:11" ht="15.75" customHeight="1">
      <c r="B157" s="53"/>
      <c r="C157" s="44" t="s">
        <v>295</v>
      </c>
      <c r="D157" s="73" t="s">
        <v>44</v>
      </c>
      <c r="E157" s="48">
        <v>12.5</v>
      </c>
      <c r="F157" s="48">
        <v>10.7</v>
      </c>
      <c r="G157" s="48">
        <v>11.725</v>
      </c>
      <c r="H157" s="48">
        <v>12.834</v>
      </c>
      <c r="I157" s="49">
        <f t="shared" si="3"/>
        <v>47.759</v>
      </c>
      <c r="J157" s="50">
        <f>SUM(I156+I157)</f>
        <v>96.801</v>
      </c>
      <c r="K157" s="129"/>
    </row>
    <row r="158" spans="2:11" ht="12.75" customHeight="1">
      <c r="B158" s="53">
        <v>201</v>
      </c>
      <c r="C158" s="44" t="s">
        <v>283</v>
      </c>
      <c r="D158" s="73" t="s">
        <v>74</v>
      </c>
      <c r="E158" s="46">
        <v>13.125</v>
      </c>
      <c r="F158" s="46">
        <v>12.3</v>
      </c>
      <c r="G158" s="46">
        <v>12.5</v>
      </c>
      <c r="H158" s="46">
        <v>10.9</v>
      </c>
      <c r="I158" s="47">
        <f t="shared" si="3"/>
        <v>48.824999999999996</v>
      </c>
      <c r="J158" s="16">
        <f>SUM(I158+I159)</f>
        <v>96</v>
      </c>
      <c r="K158" s="129">
        <v>18</v>
      </c>
    </row>
    <row r="159" spans="2:11" ht="15.75" customHeight="1">
      <c r="B159" s="53"/>
      <c r="C159" s="44" t="s">
        <v>295</v>
      </c>
      <c r="D159" s="73" t="s">
        <v>123</v>
      </c>
      <c r="E159" s="48">
        <v>13.325</v>
      </c>
      <c r="F159" s="48">
        <v>11.8</v>
      </c>
      <c r="G159" s="48">
        <v>11.05</v>
      </c>
      <c r="H159" s="48">
        <v>11</v>
      </c>
      <c r="I159" s="49">
        <f t="shared" si="3"/>
        <v>47.175</v>
      </c>
      <c r="J159" s="50">
        <f>SUM(I158+I159)</f>
        <v>96</v>
      </c>
      <c r="K159" s="129"/>
    </row>
    <row r="160" spans="2:11" ht="12.75" customHeight="1">
      <c r="B160" s="53">
        <v>258</v>
      </c>
      <c r="C160" s="44" t="s">
        <v>95</v>
      </c>
      <c r="D160" s="73" t="s">
        <v>94</v>
      </c>
      <c r="E160" s="46">
        <v>13.625</v>
      </c>
      <c r="F160" s="46">
        <v>9.2</v>
      </c>
      <c r="G160" s="46">
        <v>12.575</v>
      </c>
      <c r="H160" s="46">
        <v>12.067</v>
      </c>
      <c r="I160" s="47">
        <f t="shared" si="3"/>
        <v>47.467</v>
      </c>
      <c r="J160" s="16">
        <f>SUM(I160+I161)</f>
        <v>95.642</v>
      </c>
      <c r="K160" s="129">
        <v>19</v>
      </c>
    </row>
    <row r="161" spans="2:11" ht="15" customHeight="1">
      <c r="B161" s="53"/>
      <c r="C161" s="44" t="s">
        <v>96</v>
      </c>
      <c r="D161" s="73" t="s">
        <v>93</v>
      </c>
      <c r="E161" s="48">
        <v>13.6</v>
      </c>
      <c r="F161" s="48">
        <v>10.2</v>
      </c>
      <c r="G161" s="48">
        <v>11.975</v>
      </c>
      <c r="H161" s="48">
        <v>12.4</v>
      </c>
      <c r="I161" s="49">
        <f t="shared" si="3"/>
        <v>48.175</v>
      </c>
      <c r="J161" s="50">
        <f>SUM(I160+I161)</f>
        <v>95.642</v>
      </c>
      <c r="K161" s="129"/>
    </row>
    <row r="162" spans="2:11" ht="12.75" customHeight="1">
      <c r="B162" s="53">
        <v>115</v>
      </c>
      <c r="C162" s="44" t="s">
        <v>113</v>
      </c>
      <c r="D162" s="73" t="s">
        <v>51</v>
      </c>
      <c r="E162" s="46">
        <v>12.85</v>
      </c>
      <c r="F162" s="46">
        <v>10.7</v>
      </c>
      <c r="G162" s="46">
        <v>12.3</v>
      </c>
      <c r="H162" s="46">
        <v>12.3</v>
      </c>
      <c r="I162" s="47">
        <f t="shared" si="3"/>
        <v>48.14999999999999</v>
      </c>
      <c r="J162" s="16">
        <f>SUM(I162+I163)</f>
        <v>95.06599999999999</v>
      </c>
      <c r="K162" s="129">
        <v>20</v>
      </c>
    </row>
    <row r="163" spans="2:11" s="116" customFormat="1" ht="15.75" customHeight="1">
      <c r="B163" s="53"/>
      <c r="C163" s="44" t="s">
        <v>299</v>
      </c>
      <c r="D163" s="73" t="s">
        <v>114</v>
      </c>
      <c r="E163" s="48">
        <v>12.45</v>
      </c>
      <c r="F163" s="48">
        <v>10.066</v>
      </c>
      <c r="G163" s="48">
        <v>11.7</v>
      </c>
      <c r="H163" s="48">
        <v>12.7</v>
      </c>
      <c r="I163" s="49">
        <f t="shared" si="3"/>
        <v>46.916</v>
      </c>
      <c r="J163" s="50">
        <f>SUM(I162+I163)</f>
        <v>95.06599999999999</v>
      </c>
      <c r="K163" s="129"/>
    </row>
    <row r="164" spans="2:11" ht="12.75" customHeight="1">
      <c r="B164" s="53">
        <v>239</v>
      </c>
      <c r="C164" s="44" t="s">
        <v>144</v>
      </c>
      <c r="D164" s="73" t="s">
        <v>70</v>
      </c>
      <c r="E164" s="46">
        <v>13.025</v>
      </c>
      <c r="F164" s="46">
        <v>11.166</v>
      </c>
      <c r="G164" s="46">
        <v>10.7</v>
      </c>
      <c r="H164" s="46">
        <v>11.867</v>
      </c>
      <c r="I164" s="47">
        <f t="shared" si="3"/>
        <v>46.75800000000001</v>
      </c>
      <c r="J164" s="16">
        <f>SUM(I164+I165)</f>
        <v>93.50800000000001</v>
      </c>
      <c r="K164" s="129">
        <v>21</v>
      </c>
    </row>
    <row r="165" spans="2:11" s="116" customFormat="1" ht="16.5" customHeight="1">
      <c r="B165" s="53"/>
      <c r="C165" s="44" t="s">
        <v>69</v>
      </c>
      <c r="D165" s="73" t="s">
        <v>85</v>
      </c>
      <c r="E165" s="48">
        <v>13.2</v>
      </c>
      <c r="F165" s="48">
        <v>11.533</v>
      </c>
      <c r="G165" s="48">
        <v>10.25</v>
      </c>
      <c r="H165" s="48">
        <v>11.767</v>
      </c>
      <c r="I165" s="49">
        <f t="shared" si="3"/>
        <v>46.75</v>
      </c>
      <c r="J165" s="50">
        <f>SUM(I164+I165)</f>
        <v>93.50800000000001</v>
      </c>
      <c r="K165" s="129"/>
    </row>
    <row r="166" spans="2:11" ht="12.75" customHeight="1">
      <c r="B166" s="53">
        <v>215</v>
      </c>
      <c r="C166" s="44" t="s">
        <v>280</v>
      </c>
      <c r="D166" s="73" t="s">
        <v>51</v>
      </c>
      <c r="E166" s="46">
        <v>13.25</v>
      </c>
      <c r="F166" s="46">
        <v>10.866</v>
      </c>
      <c r="G166" s="46">
        <v>9.625</v>
      </c>
      <c r="H166" s="46">
        <v>12.867</v>
      </c>
      <c r="I166" s="47">
        <f t="shared" si="3"/>
        <v>46.608000000000004</v>
      </c>
      <c r="J166" s="16">
        <f>SUM(I166+I167)</f>
        <v>93.24100000000001</v>
      </c>
      <c r="K166" s="129">
        <v>22</v>
      </c>
    </row>
    <row r="167" spans="2:11" ht="17.25" customHeight="1">
      <c r="B167" s="53"/>
      <c r="C167" s="44" t="s">
        <v>119</v>
      </c>
      <c r="D167" s="73" t="s">
        <v>67</v>
      </c>
      <c r="E167" s="48">
        <v>12.95</v>
      </c>
      <c r="F167" s="48">
        <v>10.333</v>
      </c>
      <c r="G167" s="48">
        <v>10.35</v>
      </c>
      <c r="H167" s="48">
        <v>13</v>
      </c>
      <c r="I167" s="49">
        <f t="shared" si="3"/>
        <v>46.633</v>
      </c>
      <c r="J167" s="50">
        <f>SUM(I166+I167)</f>
        <v>93.24100000000001</v>
      </c>
      <c r="K167" s="129"/>
    </row>
    <row r="168" spans="2:11" ht="12.75" customHeight="1">
      <c r="B168" s="53">
        <v>108</v>
      </c>
      <c r="C168" s="44" t="s">
        <v>111</v>
      </c>
      <c r="D168" s="74" t="s">
        <v>109</v>
      </c>
      <c r="E168" s="46">
        <v>0</v>
      </c>
      <c r="F168" s="46">
        <v>13.233</v>
      </c>
      <c r="G168" s="46">
        <v>13.05</v>
      </c>
      <c r="H168" s="46">
        <v>13.834</v>
      </c>
      <c r="I168" s="47">
        <f t="shared" si="3"/>
        <v>40.117000000000004</v>
      </c>
      <c r="J168" s="16">
        <f>SUM(I168+I169)</f>
        <v>91.667</v>
      </c>
      <c r="K168" s="129">
        <v>23</v>
      </c>
    </row>
    <row r="169" spans="2:11" ht="17.25" customHeight="1">
      <c r="B169" s="53"/>
      <c r="C169" s="44" t="s">
        <v>298</v>
      </c>
      <c r="D169" s="73" t="s">
        <v>44</v>
      </c>
      <c r="E169" s="48">
        <v>13.6</v>
      </c>
      <c r="F169" s="48">
        <v>12.433</v>
      </c>
      <c r="G169" s="48">
        <v>12.65</v>
      </c>
      <c r="H169" s="48">
        <v>12.867</v>
      </c>
      <c r="I169" s="49">
        <f t="shared" si="3"/>
        <v>51.55</v>
      </c>
      <c r="J169" s="50">
        <f>SUM(I168+I169)</f>
        <v>91.667</v>
      </c>
      <c r="K169" s="129"/>
    </row>
    <row r="170" spans="2:11" ht="12.75" customHeight="1">
      <c r="B170" s="53">
        <v>221</v>
      </c>
      <c r="C170" s="44" t="s">
        <v>281</v>
      </c>
      <c r="D170" s="73" t="s">
        <v>70</v>
      </c>
      <c r="E170" s="46">
        <v>12.05</v>
      </c>
      <c r="F170" s="46">
        <v>10.633</v>
      </c>
      <c r="G170" s="46">
        <v>9.45</v>
      </c>
      <c r="H170" s="46">
        <v>12.034</v>
      </c>
      <c r="I170" s="47">
        <f t="shared" si="3"/>
        <v>44.166999999999994</v>
      </c>
      <c r="J170" s="16">
        <f>SUM(I170+I171)</f>
        <v>90.167</v>
      </c>
      <c r="K170" s="129">
        <v>24</v>
      </c>
    </row>
    <row r="171" spans="2:11" ht="17.25" customHeight="1">
      <c r="B171" s="53"/>
      <c r="C171" s="44" t="s">
        <v>302</v>
      </c>
      <c r="D171" s="73" t="s">
        <v>273</v>
      </c>
      <c r="E171" s="48">
        <v>12.5</v>
      </c>
      <c r="F171" s="48">
        <v>10.6</v>
      </c>
      <c r="G171" s="48">
        <v>10.5</v>
      </c>
      <c r="H171" s="48">
        <v>12.4</v>
      </c>
      <c r="I171" s="49">
        <f t="shared" si="3"/>
        <v>46</v>
      </c>
      <c r="J171" s="50">
        <f>SUM(I170+I171)</f>
        <v>90.167</v>
      </c>
      <c r="K171" s="129"/>
    </row>
    <row r="172" spans="2:11" ht="12.75" customHeight="1">
      <c r="B172" s="53">
        <v>210</v>
      </c>
      <c r="C172" s="44" t="s">
        <v>127</v>
      </c>
      <c r="D172" s="73" t="s">
        <v>54</v>
      </c>
      <c r="E172" s="46">
        <v>12.975</v>
      </c>
      <c r="F172" s="46">
        <v>8.766</v>
      </c>
      <c r="G172" s="46">
        <v>9.825</v>
      </c>
      <c r="H172" s="46">
        <v>12.234</v>
      </c>
      <c r="I172" s="47">
        <f t="shared" si="3"/>
        <v>43.8</v>
      </c>
      <c r="J172" s="16">
        <f>SUM(I172+I173)</f>
        <v>89.91</v>
      </c>
      <c r="K172" s="129">
        <v>25</v>
      </c>
    </row>
    <row r="173" spans="2:11" ht="15.75" customHeight="1">
      <c r="B173" s="53"/>
      <c r="C173" s="44" t="s">
        <v>128</v>
      </c>
      <c r="D173" s="73" t="s">
        <v>64</v>
      </c>
      <c r="E173" s="48">
        <v>13.035</v>
      </c>
      <c r="F173" s="48">
        <v>9.6</v>
      </c>
      <c r="G173" s="48">
        <v>12.575</v>
      </c>
      <c r="H173" s="48">
        <v>10.9</v>
      </c>
      <c r="I173" s="49">
        <f t="shared" si="3"/>
        <v>46.10999999999999</v>
      </c>
      <c r="J173" s="50">
        <f>SUM(I172+I173)</f>
        <v>89.91</v>
      </c>
      <c r="K173" s="129"/>
    </row>
    <row r="174" spans="2:11" ht="12.75" customHeight="1">
      <c r="B174" s="53">
        <v>202</v>
      </c>
      <c r="C174" s="44" t="s">
        <v>124</v>
      </c>
      <c r="D174" s="73" t="s">
        <v>54</v>
      </c>
      <c r="E174" s="46">
        <v>13.225</v>
      </c>
      <c r="F174" s="46">
        <v>7.666</v>
      </c>
      <c r="G174" s="46">
        <v>10.875</v>
      </c>
      <c r="H174" s="46">
        <v>10.834</v>
      </c>
      <c r="I174" s="47">
        <f t="shared" si="3"/>
        <v>42.599999999999994</v>
      </c>
      <c r="J174" s="16">
        <f>SUM(I174+I175)</f>
        <v>89.259</v>
      </c>
      <c r="K174" s="129">
        <v>26</v>
      </c>
    </row>
    <row r="175" spans="2:11" ht="15.75" customHeight="1">
      <c r="B175" s="53"/>
      <c r="C175" s="44" t="s">
        <v>300</v>
      </c>
      <c r="D175" s="73" t="s">
        <v>101</v>
      </c>
      <c r="E175" s="48">
        <v>13</v>
      </c>
      <c r="F175" s="48">
        <v>8.6</v>
      </c>
      <c r="G175" s="48">
        <v>12.425</v>
      </c>
      <c r="H175" s="48">
        <v>12.634</v>
      </c>
      <c r="I175" s="49">
        <f t="shared" si="3"/>
        <v>46.659000000000006</v>
      </c>
      <c r="J175" s="50">
        <f>SUM(I174+I175)</f>
        <v>89.259</v>
      </c>
      <c r="K175" s="129"/>
    </row>
    <row r="176" spans="2:11" ht="12.75" customHeight="1">
      <c r="B176" s="53">
        <v>249</v>
      </c>
      <c r="C176" s="44" t="s">
        <v>148</v>
      </c>
      <c r="D176" s="73" t="s">
        <v>48</v>
      </c>
      <c r="E176" s="46">
        <v>12.7</v>
      </c>
      <c r="F176" s="46">
        <v>10.066</v>
      </c>
      <c r="G176" s="46">
        <v>11.575</v>
      </c>
      <c r="H176" s="46">
        <v>10.8</v>
      </c>
      <c r="I176" s="47">
        <f t="shared" si="3"/>
        <v>45.14099999999999</v>
      </c>
      <c r="J176" s="16">
        <f>SUM(I176+I177)</f>
        <v>89.25799999999998</v>
      </c>
      <c r="K176" s="129">
        <v>27</v>
      </c>
    </row>
    <row r="177" spans="2:11" ht="15.75" customHeight="1">
      <c r="B177" s="53"/>
      <c r="C177" s="44" t="s">
        <v>58</v>
      </c>
      <c r="D177" s="73" t="s">
        <v>91</v>
      </c>
      <c r="E177" s="48">
        <v>12.875</v>
      </c>
      <c r="F177" s="48">
        <v>9.7</v>
      </c>
      <c r="G177" s="48">
        <v>10.575</v>
      </c>
      <c r="H177" s="48">
        <v>10.967</v>
      </c>
      <c r="I177" s="49">
        <f t="shared" si="3"/>
        <v>44.117</v>
      </c>
      <c r="J177" s="50">
        <f>SUM(I176+I177)</f>
        <v>89.25799999999998</v>
      </c>
      <c r="K177" s="129"/>
    </row>
    <row r="178" spans="2:11" ht="12.75" customHeight="1">
      <c r="B178" s="53">
        <v>216</v>
      </c>
      <c r="C178" s="44" t="s">
        <v>131</v>
      </c>
      <c r="D178" s="73" t="s">
        <v>51</v>
      </c>
      <c r="E178" s="46">
        <v>12.2</v>
      </c>
      <c r="F178" s="46">
        <v>9.766</v>
      </c>
      <c r="G178" s="46">
        <v>9.95</v>
      </c>
      <c r="H178" s="46">
        <v>10.964</v>
      </c>
      <c r="I178" s="47">
        <f t="shared" si="3"/>
        <v>42.88</v>
      </c>
      <c r="J178" s="16">
        <f>SUM(I178+I179)</f>
        <v>88.03800000000001</v>
      </c>
      <c r="K178" s="129">
        <v>28</v>
      </c>
    </row>
    <row r="179" spans="2:11" ht="15.75" customHeight="1">
      <c r="B179" s="53"/>
      <c r="C179" s="44" t="s">
        <v>132</v>
      </c>
      <c r="D179" s="73" t="s">
        <v>67</v>
      </c>
      <c r="E179" s="48">
        <v>12.45</v>
      </c>
      <c r="F179" s="48">
        <v>9.733</v>
      </c>
      <c r="G179" s="48">
        <v>10.675</v>
      </c>
      <c r="H179" s="48">
        <v>12.3</v>
      </c>
      <c r="I179" s="49">
        <f t="shared" si="3"/>
        <v>45.158</v>
      </c>
      <c r="J179" s="50">
        <f>SUM(I178+I179)</f>
        <v>88.03800000000001</v>
      </c>
      <c r="K179" s="129"/>
    </row>
    <row r="180" spans="2:11" ht="12.75" customHeight="1">
      <c r="B180" s="53">
        <v>259</v>
      </c>
      <c r="C180" s="44" t="s">
        <v>154</v>
      </c>
      <c r="D180" s="73" t="s">
        <v>48</v>
      </c>
      <c r="E180" s="46">
        <v>12.125</v>
      </c>
      <c r="F180" s="46">
        <v>9.9</v>
      </c>
      <c r="G180" s="46">
        <v>9.975</v>
      </c>
      <c r="H180" s="46">
        <v>11.1</v>
      </c>
      <c r="I180" s="47">
        <f t="shared" si="3"/>
        <v>43.1</v>
      </c>
      <c r="J180" s="16">
        <f>SUM(I180+I181)</f>
        <v>88</v>
      </c>
      <c r="K180" s="129">
        <v>29</v>
      </c>
    </row>
    <row r="181" spans="2:11" ht="15.75" customHeight="1">
      <c r="B181" s="53"/>
      <c r="C181" s="44" t="s">
        <v>152</v>
      </c>
      <c r="D181" s="73" t="s">
        <v>155</v>
      </c>
      <c r="E181" s="48">
        <v>11.575</v>
      </c>
      <c r="F181" s="48">
        <v>10.4</v>
      </c>
      <c r="G181" s="48">
        <v>11.625</v>
      </c>
      <c r="H181" s="48">
        <v>11.3</v>
      </c>
      <c r="I181" s="49">
        <f t="shared" si="3"/>
        <v>44.900000000000006</v>
      </c>
      <c r="J181" s="50">
        <f>SUM(I180+I181)</f>
        <v>88</v>
      </c>
      <c r="K181" s="129"/>
    </row>
    <row r="182" spans="2:11" ht="12.75" customHeight="1">
      <c r="B182" s="53">
        <v>130</v>
      </c>
      <c r="C182" s="44" t="s">
        <v>118</v>
      </c>
      <c r="D182" s="73" t="s">
        <v>48</v>
      </c>
      <c r="E182" s="46">
        <v>12.375</v>
      </c>
      <c r="F182" s="46">
        <v>10.1</v>
      </c>
      <c r="G182" s="46">
        <v>9.5</v>
      </c>
      <c r="H182" s="46">
        <v>11.634</v>
      </c>
      <c r="I182" s="47">
        <f t="shared" si="3"/>
        <v>43.609</v>
      </c>
      <c r="J182" s="16">
        <f>SUM(I182+I183)</f>
        <v>87.99300000000001</v>
      </c>
      <c r="K182" s="129">
        <v>30</v>
      </c>
    </row>
    <row r="183" spans="2:11" s="116" customFormat="1" ht="15.75" customHeight="1">
      <c r="B183" s="53"/>
      <c r="C183" s="44" t="s">
        <v>300</v>
      </c>
      <c r="D183" s="73" t="s">
        <v>120</v>
      </c>
      <c r="E183" s="48">
        <v>12.4</v>
      </c>
      <c r="F183" s="48">
        <v>10.2</v>
      </c>
      <c r="G183" s="48">
        <v>10.55</v>
      </c>
      <c r="H183" s="48">
        <v>11.234</v>
      </c>
      <c r="I183" s="49">
        <f t="shared" si="3"/>
        <v>44.38400000000001</v>
      </c>
      <c r="J183" s="50">
        <f>SUM(I182+I183)</f>
        <v>87.99300000000001</v>
      </c>
      <c r="K183" s="129"/>
    </row>
    <row r="184" spans="2:11" ht="12.75" customHeight="1">
      <c r="B184" s="53">
        <v>200</v>
      </c>
      <c r="C184" s="44" t="s">
        <v>121</v>
      </c>
      <c r="D184" s="73" t="s">
        <v>54</v>
      </c>
      <c r="E184" s="46">
        <v>12.425</v>
      </c>
      <c r="F184" s="46">
        <v>9.366</v>
      </c>
      <c r="G184" s="46">
        <v>9.925</v>
      </c>
      <c r="H184" s="46">
        <v>9.7</v>
      </c>
      <c r="I184" s="47">
        <f t="shared" si="3"/>
        <v>41.416</v>
      </c>
      <c r="J184" s="16">
        <f>SUM(I184+I185)</f>
        <v>87.532</v>
      </c>
      <c r="K184" s="129">
        <v>31</v>
      </c>
    </row>
    <row r="185" spans="2:11" s="116" customFormat="1" ht="15.75" customHeight="1">
      <c r="B185" s="53"/>
      <c r="C185" s="44" t="s">
        <v>292</v>
      </c>
      <c r="D185" s="73" t="s">
        <v>122</v>
      </c>
      <c r="E185" s="48">
        <v>12.675</v>
      </c>
      <c r="F185" s="48">
        <v>10.066</v>
      </c>
      <c r="G185" s="48">
        <v>11.175</v>
      </c>
      <c r="H185" s="48">
        <v>12.2</v>
      </c>
      <c r="I185" s="49">
        <f t="shared" si="3"/>
        <v>46.116</v>
      </c>
      <c r="J185" s="50">
        <f>SUM(I184+I185)</f>
        <v>87.532</v>
      </c>
      <c r="K185" s="129"/>
    </row>
    <row r="186" spans="2:11" ht="12.75" customHeight="1">
      <c r="B186" s="53">
        <v>129</v>
      </c>
      <c r="C186" s="44" t="s">
        <v>116</v>
      </c>
      <c r="D186" s="73" t="s">
        <v>48</v>
      </c>
      <c r="E186" s="46">
        <v>12.675</v>
      </c>
      <c r="F186" s="46">
        <v>11.233</v>
      </c>
      <c r="G186" s="46">
        <v>9.525</v>
      </c>
      <c r="H186" s="46">
        <v>12.1</v>
      </c>
      <c r="I186" s="47">
        <f t="shared" si="3"/>
        <v>45.533</v>
      </c>
      <c r="J186" s="16">
        <f>SUM(I186+I187)</f>
        <v>87.349</v>
      </c>
      <c r="K186" s="129">
        <v>32</v>
      </c>
    </row>
    <row r="187" spans="2:11" ht="15.75" customHeight="1">
      <c r="B187" s="53"/>
      <c r="C187" s="44" t="s">
        <v>287</v>
      </c>
      <c r="D187" s="73" t="s">
        <v>117</v>
      </c>
      <c r="E187" s="48">
        <v>12.675</v>
      </c>
      <c r="F187" s="48">
        <v>9.566</v>
      </c>
      <c r="G187" s="48">
        <v>8.175</v>
      </c>
      <c r="H187" s="48">
        <v>11.4</v>
      </c>
      <c r="I187" s="49">
        <f t="shared" si="3"/>
        <v>41.816</v>
      </c>
      <c r="J187" s="50">
        <f>SUM(I186+I187)</f>
        <v>87.349</v>
      </c>
      <c r="K187" s="129"/>
    </row>
    <row r="188" spans="2:11" ht="12.75" customHeight="1">
      <c r="B188" s="53">
        <v>220</v>
      </c>
      <c r="C188" s="44" t="s">
        <v>133</v>
      </c>
      <c r="D188" s="73" t="s">
        <v>70</v>
      </c>
      <c r="E188" s="46">
        <v>13</v>
      </c>
      <c r="F188" s="46">
        <v>0</v>
      </c>
      <c r="G188" s="46">
        <v>11.9</v>
      </c>
      <c r="H188" s="46">
        <v>13.334</v>
      </c>
      <c r="I188" s="47">
        <f>SUM(E188+F188+G188+H188)</f>
        <v>38.233999999999995</v>
      </c>
      <c r="J188" s="16">
        <f>SUM(I188+I189)</f>
        <v>86.851</v>
      </c>
      <c r="K188" s="129">
        <v>33</v>
      </c>
    </row>
    <row r="189" spans="2:11" ht="15.75" customHeight="1">
      <c r="B189" s="53"/>
      <c r="C189" s="44" t="s">
        <v>134</v>
      </c>
      <c r="D189" s="73" t="s">
        <v>71</v>
      </c>
      <c r="E189" s="48">
        <v>13.15</v>
      </c>
      <c r="F189" s="48">
        <v>8.3</v>
      </c>
      <c r="G189" s="48">
        <v>13.5</v>
      </c>
      <c r="H189" s="48">
        <v>13.667</v>
      </c>
      <c r="I189" s="49">
        <f>SUM(E189+F189+G189+H189)</f>
        <v>48.617000000000004</v>
      </c>
      <c r="J189" s="50">
        <f>SUM(I188+I189)</f>
        <v>86.851</v>
      </c>
      <c r="K189" s="129"/>
    </row>
    <row r="190" spans="2:11" ht="12.75" customHeight="1">
      <c r="B190" s="53">
        <v>260</v>
      </c>
      <c r="C190" s="44" t="s">
        <v>156</v>
      </c>
      <c r="D190" s="73" t="s">
        <v>48</v>
      </c>
      <c r="E190" s="46">
        <v>12.5</v>
      </c>
      <c r="F190" s="46">
        <v>9.1</v>
      </c>
      <c r="G190" s="46">
        <v>10.925</v>
      </c>
      <c r="H190" s="46">
        <v>10.7</v>
      </c>
      <c r="I190" s="47">
        <f>SUM(E190+F190+G190+H190)</f>
        <v>43.22500000000001</v>
      </c>
      <c r="J190" s="16">
        <f>SUM(I190+I191)</f>
        <v>85.80000000000001</v>
      </c>
      <c r="K190" s="129">
        <v>34</v>
      </c>
    </row>
    <row r="191" spans="2:11" ht="18" customHeight="1">
      <c r="B191" s="53"/>
      <c r="C191" s="44" t="s">
        <v>128</v>
      </c>
      <c r="D191" s="73" t="s">
        <v>155</v>
      </c>
      <c r="E191" s="48">
        <v>12.3</v>
      </c>
      <c r="F191" s="48">
        <v>10.2</v>
      </c>
      <c r="G191" s="48">
        <v>9.175</v>
      </c>
      <c r="H191" s="48">
        <v>10.9</v>
      </c>
      <c r="I191" s="49">
        <f>SUM(E191+F191+G191+H191)</f>
        <v>42.575</v>
      </c>
      <c r="J191" s="50">
        <f>SUM(I190+I191)</f>
        <v>85.80000000000001</v>
      </c>
      <c r="K191" s="129"/>
    </row>
    <row r="192" spans="2:11" ht="12.75" customHeight="1">
      <c r="B192" s="53">
        <v>226</v>
      </c>
      <c r="C192" s="44" t="s">
        <v>137</v>
      </c>
      <c r="D192" s="73" t="s">
        <v>74</v>
      </c>
      <c r="E192" s="46">
        <v>12.275</v>
      </c>
      <c r="F192" s="46">
        <v>7.2</v>
      </c>
      <c r="G192" s="46">
        <v>8.325</v>
      </c>
      <c r="H192" s="46">
        <v>11.667</v>
      </c>
      <c r="I192" s="47">
        <f>SUM(E192+F192+G192+H192)</f>
        <v>39.467</v>
      </c>
      <c r="J192" s="16">
        <f>SUM(I192+I193)</f>
        <v>82.1</v>
      </c>
      <c r="K192" s="129">
        <v>35</v>
      </c>
    </row>
    <row r="193" spans="2:11" ht="18" customHeight="1">
      <c r="B193" s="53"/>
      <c r="C193" s="44" t="s">
        <v>138</v>
      </c>
      <c r="D193" s="73" t="s">
        <v>75</v>
      </c>
      <c r="E193" s="48">
        <v>12.425</v>
      </c>
      <c r="F193" s="48">
        <v>8.433</v>
      </c>
      <c r="G193" s="48">
        <v>9.975</v>
      </c>
      <c r="H193" s="48">
        <v>11.8</v>
      </c>
      <c r="I193" s="49">
        <f>SUM(E193+F193+G193+H193)</f>
        <v>42.632999999999996</v>
      </c>
      <c r="J193" s="50">
        <f>SUM(I192+I193)</f>
        <v>82.1</v>
      </c>
      <c r="K193" s="129"/>
    </row>
    <row r="194" spans="2:11" ht="12.75" customHeight="1">
      <c r="B194" s="53">
        <v>211</v>
      </c>
      <c r="C194" s="44" t="s">
        <v>129</v>
      </c>
      <c r="D194" s="73" t="s">
        <v>54</v>
      </c>
      <c r="E194" s="46">
        <v>12.075</v>
      </c>
      <c r="F194" s="46">
        <v>7.9</v>
      </c>
      <c r="G194" s="46">
        <v>10.025</v>
      </c>
      <c r="H194" s="46">
        <v>10.857</v>
      </c>
      <c r="I194" s="47">
        <f>SUM(E194+F194+G194+H194)</f>
        <v>40.857</v>
      </c>
      <c r="J194" s="16">
        <f>SUM(I194+I195)</f>
        <v>81.382</v>
      </c>
      <c r="K194" s="129">
        <v>36</v>
      </c>
    </row>
    <row r="195" spans="2:11" ht="18" customHeight="1">
      <c r="B195" s="53"/>
      <c r="C195" s="44" t="s">
        <v>130</v>
      </c>
      <c r="D195" s="73" t="s">
        <v>64</v>
      </c>
      <c r="E195" s="48">
        <v>12.325</v>
      </c>
      <c r="F195" s="48">
        <v>8.4</v>
      </c>
      <c r="G195" s="48">
        <v>7.9</v>
      </c>
      <c r="H195" s="48">
        <v>11.9</v>
      </c>
      <c r="I195" s="49">
        <f>SUM(E195+F195+G195+H195)</f>
        <v>40.525</v>
      </c>
      <c r="J195" s="50">
        <f>SUM(I194+I195)</f>
        <v>81.382</v>
      </c>
      <c r="K195" s="129"/>
    </row>
    <row r="196" spans="2:11" ht="12.75" customHeight="1">
      <c r="B196" s="53">
        <v>225</v>
      </c>
      <c r="C196" s="44" t="s">
        <v>136</v>
      </c>
      <c r="D196" s="73" t="s">
        <v>74</v>
      </c>
      <c r="E196" s="46">
        <v>11.95</v>
      </c>
      <c r="F196" s="46">
        <v>8.1</v>
      </c>
      <c r="G196" s="46">
        <v>10.075</v>
      </c>
      <c r="H196" s="46">
        <v>8.934</v>
      </c>
      <c r="I196" s="47">
        <f>SUM(E196+F196+G196+H196)</f>
        <v>39.059</v>
      </c>
      <c r="J196" s="16">
        <f>SUM(I196+I197)</f>
        <v>78.017</v>
      </c>
      <c r="K196" s="129">
        <v>37</v>
      </c>
    </row>
    <row r="197" spans="2:11" ht="18" customHeight="1">
      <c r="B197" s="53"/>
      <c r="C197" s="44" t="s">
        <v>50</v>
      </c>
      <c r="D197" s="73" t="s">
        <v>75</v>
      </c>
      <c r="E197" s="48">
        <v>12.425</v>
      </c>
      <c r="F197" s="48">
        <v>9.033</v>
      </c>
      <c r="G197" s="48">
        <v>8.9</v>
      </c>
      <c r="H197" s="48">
        <v>8.6</v>
      </c>
      <c r="I197" s="49">
        <f>SUM(E197+F197+G197+H197)</f>
        <v>38.958</v>
      </c>
      <c r="J197" s="50">
        <f>SUM(I196+I197)</f>
        <v>78.017</v>
      </c>
      <c r="K197" s="129"/>
    </row>
    <row r="198" spans="2:11" ht="12.75" customHeight="1">
      <c r="B198" s="53">
        <v>206</v>
      </c>
      <c r="C198" s="44" t="s">
        <v>125</v>
      </c>
      <c r="D198" s="73" t="s">
        <v>59</v>
      </c>
      <c r="E198" s="46">
        <v>12.1</v>
      </c>
      <c r="F198" s="46">
        <v>7.766</v>
      </c>
      <c r="G198" s="46">
        <v>10.275</v>
      </c>
      <c r="H198" s="46">
        <v>9.1</v>
      </c>
      <c r="I198" s="47">
        <f>SUM(E198+F198+G198+H198)</f>
        <v>39.241</v>
      </c>
      <c r="J198" s="16">
        <f>SUM(I198+I199)</f>
        <v>75.916</v>
      </c>
      <c r="K198" s="129">
        <v>38</v>
      </c>
    </row>
    <row r="199" spans="2:11" ht="18" customHeight="1">
      <c r="B199" s="53"/>
      <c r="C199" s="44" t="s">
        <v>301</v>
      </c>
      <c r="D199" s="73" t="s">
        <v>126</v>
      </c>
      <c r="E199" s="48">
        <v>12.525</v>
      </c>
      <c r="F199" s="48">
        <v>4.966</v>
      </c>
      <c r="G199" s="48">
        <v>9.35</v>
      </c>
      <c r="H199" s="48">
        <v>9.834</v>
      </c>
      <c r="I199" s="49">
        <f>SUM(E199+F199+G199+H199)</f>
        <v>36.675</v>
      </c>
      <c r="J199" s="50">
        <f>SUM(I198+I199)</f>
        <v>75.916</v>
      </c>
      <c r="K199" s="129"/>
    </row>
    <row r="200" spans="2:11" ht="15">
      <c r="B200" s="51"/>
      <c r="C200" s="44" t="s">
        <v>276</v>
      </c>
      <c r="D200" s="107" t="s">
        <v>54</v>
      </c>
      <c r="E200" s="46"/>
      <c r="F200" s="46"/>
      <c r="G200" s="46"/>
      <c r="H200" s="46"/>
      <c r="I200" s="47"/>
      <c r="J200" s="16"/>
      <c r="K200" s="134"/>
    </row>
    <row r="201" spans="2:11" ht="15">
      <c r="B201" s="51"/>
      <c r="C201" s="52" t="s">
        <v>58</v>
      </c>
      <c r="D201" s="108" t="s">
        <v>101</v>
      </c>
      <c r="E201" s="48"/>
      <c r="F201" s="109" t="s">
        <v>277</v>
      </c>
      <c r="G201" s="48"/>
      <c r="H201" s="48"/>
      <c r="I201" s="49"/>
      <c r="J201" s="50"/>
      <c r="K201" s="135"/>
    </row>
    <row r="202" spans="2:11" ht="15">
      <c r="B202" s="51"/>
      <c r="C202" s="52"/>
      <c r="D202" s="108"/>
      <c r="E202" s="48"/>
      <c r="F202" s="109"/>
      <c r="G202" s="48"/>
      <c r="H202" s="48"/>
      <c r="I202" s="49"/>
      <c r="J202" s="50"/>
      <c r="K202" s="124"/>
    </row>
    <row r="203" spans="2:11" ht="15">
      <c r="B203" s="51"/>
      <c r="C203" s="52"/>
      <c r="D203" s="108"/>
      <c r="E203" s="48"/>
      <c r="F203" s="109"/>
      <c r="G203" s="48"/>
      <c r="H203" s="48"/>
      <c r="I203" s="49"/>
      <c r="J203" s="50"/>
      <c r="K203" s="124"/>
    </row>
    <row r="204" spans="2:11" ht="15">
      <c r="B204" s="51"/>
      <c r="C204" s="52"/>
      <c r="D204" s="108"/>
      <c r="E204" s="48"/>
      <c r="F204" s="109"/>
      <c r="G204" s="48"/>
      <c r="H204" s="48"/>
      <c r="I204" s="49"/>
      <c r="J204" s="50"/>
      <c r="K204" s="124"/>
    </row>
    <row r="205" spans="2:11" ht="15">
      <c r="B205" s="51"/>
      <c r="C205" s="52"/>
      <c r="D205" s="108"/>
      <c r="E205" s="48"/>
      <c r="F205" s="109"/>
      <c r="G205" s="48"/>
      <c r="H205" s="48"/>
      <c r="I205" s="49"/>
      <c r="J205" s="50"/>
      <c r="K205" s="124"/>
    </row>
    <row r="206" spans="2:11" ht="15">
      <c r="B206" s="33"/>
      <c r="C206" s="14"/>
      <c r="D206" s="15"/>
      <c r="E206" s="34"/>
      <c r="F206" s="34"/>
      <c r="G206" s="34"/>
      <c r="H206" s="34"/>
      <c r="I206" s="35"/>
      <c r="J206" s="36"/>
      <c r="K206" s="37"/>
    </row>
    <row r="207" ht="15">
      <c r="B207" s="33"/>
    </row>
    <row r="208" spans="3:10" ht="15.75">
      <c r="C208" s="9" t="s">
        <v>5</v>
      </c>
      <c r="D208" s="10"/>
      <c r="E208" s="10"/>
      <c r="F208" s="10"/>
      <c r="G208" s="10"/>
      <c r="I208" s="10" t="s">
        <v>23</v>
      </c>
      <c r="J208" s="68"/>
    </row>
    <row r="209" spans="3:10" ht="15.75">
      <c r="C209" s="9" t="s">
        <v>15</v>
      </c>
      <c r="D209" s="10"/>
      <c r="E209" s="10"/>
      <c r="F209" s="10"/>
      <c r="G209" s="10"/>
      <c r="I209" t="s">
        <v>24</v>
      </c>
      <c r="J209" s="10"/>
    </row>
    <row r="210" spans="3:7" ht="15">
      <c r="C210" s="11"/>
      <c r="D210" s="10"/>
      <c r="E210" s="10"/>
      <c r="F210" s="10"/>
      <c r="G210" s="10"/>
    </row>
    <row r="211" spans="3:10" ht="15.75">
      <c r="C211" s="9" t="s">
        <v>6</v>
      </c>
      <c r="D211" s="10"/>
      <c r="E211" s="10"/>
      <c r="F211" s="10"/>
      <c r="G211" s="10"/>
      <c r="I211" t="s">
        <v>29</v>
      </c>
      <c r="J211" s="68"/>
    </row>
    <row r="212" spans="3:10" ht="15.75">
      <c r="C212" s="9" t="s">
        <v>15</v>
      </c>
      <c r="D212" s="10"/>
      <c r="E212" s="10"/>
      <c r="F212" s="10"/>
      <c r="G212" s="10"/>
      <c r="I212" t="s">
        <v>41</v>
      </c>
      <c r="J212" s="68"/>
    </row>
    <row r="215" ht="10.5" customHeight="1">
      <c r="K215" s="2"/>
    </row>
    <row r="216" ht="12" customHeight="1">
      <c r="K216" s="31"/>
    </row>
    <row r="217" spans="2:11" ht="4.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5">
      <c r="B218" s="2"/>
      <c r="C218" s="61"/>
      <c r="D218" s="61"/>
      <c r="E218" s="61"/>
      <c r="F218" s="61"/>
      <c r="G218" s="61"/>
      <c r="H218" s="61"/>
      <c r="I218" s="61"/>
      <c r="J218" s="61"/>
      <c r="K218" s="61"/>
    </row>
    <row r="219" spans="2:11" ht="5.25" customHeight="1">
      <c r="B219" s="2"/>
      <c r="C219" s="56"/>
      <c r="D219" s="56"/>
      <c r="E219" s="56"/>
      <c r="F219" s="56"/>
      <c r="G219" s="56"/>
      <c r="H219" s="56"/>
      <c r="I219" s="56"/>
      <c r="J219" s="56"/>
      <c r="K219" s="56"/>
    </row>
    <row r="220" spans="2:11" ht="12" customHeight="1">
      <c r="B220" s="62"/>
      <c r="C220" s="62"/>
      <c r="D220" s="62"/>
      <c r="E220" s="62"/>
      <c r="F220" s="62"/>
      <c r="G220" s="62"/>
      <c r="H220" s="62"/>
      <c r="I220" s="62"/>
      <c r="J220" s="62"/>
      <c r="K220" s="62"/>
    </row>
    <row r="221" spans="2:11" ht="15">
      <c r="B221" s="2"/>
      <c r="C221" s="32"/>
      <c r="D221" s="30"/>
      <c r="E221" s="63"/>
      <c r="F221" s="63"/>
      <c r="G221" s="63"/>
      <c r="H221" s="63"/>
      <c r="I221" s="63"/>
      <c r="J221" s="63"/>
      <c r="K221" s="63"/>
    </row>
    <row r="222" spans="2:11" ht="13.5" customHeight="1">
      <c r="B222" s="2"/>
      <c r="C222" s="61"/>
      <c r="D222" s="61"/>
      <c r="E222" s="30"/>
      <c r="F222" s="30"/>
      <c r="G222" s="30"/>
      <c r="H222" s="30"/>
      <c r="I222" s="2"/>
      <c r="J222" s="2"/>
      <c r="K222" s="30"/>
    </row>
    <row r="223" spans="2:11" ht="15">
      <c r="B223" s="80"/>
      <c r="C223" s="64"/>
      <c r="D223" s="65"/>
      <c r="E223" s="2"/>
      <c r="F223" s="2"/>
      <c r="G223" s="2"/>
      <c r="H223" s="2"/>
      <c r="I223" s="58"/>
      <c r="J223" s="127"/>
      <c r="K223" s="66"/>
    </row>
    <row r="224" spans="2:11" ht="15">
      <c r="B224" s="80"/>
      <c r="C224" s="64"/>
      <c r="D224" s="65"/>
      <c r="E224" s="2"/>
      <c r="F224" s="2"/>
      <c r="G224" s="2"/>
      <c r="H224" s="2"/>
      <c r="I224" s="59"/>
      <c r="J224" s="60"/>
      <c r="K224" s="66"/>
    </row>
    <row r="225" spans="2:11" ht="15">
      <c r="B225" s="67"/>
      <c r="C225" s="44"/>
      <c r="D225" s="45"/>
      <c r="E225" s="46"/>
      <c r="F225" s="46"/>
      <c r="G225" s="46"/>
      <c r="H225" s="46"/>
      <c r="I225" s="47"/>
      <c r="J225" s="16"/>
      <c r="K225" s="67"/>
    </row>
    <row r="226" spans="2:11" ht="13.5" customHeight="1">
      <c r="B226" s="67"/>
      <c r="C226" s="44"/>
      <c r="D226" s="45"/>
      <c r="E226" s="48"/>
      <c r="F226" s="48"/>
      <c r="G226" s="48"/>
      <c r="H226" s="48"/>
      <c r="I226" s="49"/>
      <c r="J226" s="50"/>
      <c r="K226" s="67"/>
    </row>
    <row r="227" spans="2:11" ht="15">
      <c r="B227" s="67"/>
      <c r="C227" s="44"/>
      <c r="D227" s="45"/>
      <c r="E227" s="46"/>
      <c r="F227" s="46"/>
      <c r="G227" s="46"/>
      <c r="H227" s="46"/>
      <c r="I227" s="47"/>
      <c r="J227" s="16"/>
      <c r="K227" s="67"/>
    </row>
    <row r="228" spans="2:11" ht="12.75" customHeight="1">
      <c r="B228" s="67"/>
      <c r="C228" s="44"/>
      <c r="D228" s="45"/>
      <c r="E228" s="48"/>
      <c r="F228" s="48"/>
      <c r="G228" s="48"/>
      <c r="H228" s="48"/>
      <c r="I228" s="49"/>
      <c r="J228" s="50"/>
      <c r="K228" s="67"/>
    </row>
    <row r="229" spans="1:11" ht="14.25" customHeight="1">
      <c r="A229" s="136" t="s">
        <v>0</v>
      </c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</row>
    <row r="230" ht="9.75" customHeight="1"/>
    <row r="231" spans="1:11" ht="17.25" customHeight="1">
      <c r="A231" s="137" t="str">
        <f>'[1]Лист1'!$A$3</f>
        <v>ПЕРВЕНСТВО  РОССИИ СРЕДИ СПОРТИВНЫХ ШКОЛ</v>
      </c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</row>
    <row r="232" spans="1:11" ht="16.5" customHeight="1">
      <c r="A232" s="138" t="s">
        <v>27</v>
      </c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</row>
    <row r="233" spans="3:11" ht="15" customHeight="1">
      <c r="C233" s="6"/>
      <c r="D233" s="6"/>
      <c r="E233" s="6"/>
      <c r="F233" s="6"/>
      <c r="G233" s="6"/>
      <c r="H233" s="6"/>
      <c r="I233" s="6"/>
      <c r="J233" s="6"/>
      <c r="K233" s="6"/>
    </row>
    <row r="234" spans="3:11" ht="17.25" customHeight="1">
      <c r="C234" s="1"/>
      <c r="D234" s="8"/>
      <c r="E234" s="130" t="s">
        <v>7</v>
      </c>
      <c r="F234" s="130"/>
      <c r="G234" s="130"/>
      <c r="H234" s="130"/>
      <c r="I234" s="130"/>
      <c r="J234" s="130"/>
      <c r="K234" s="130"/>
    </row>
    <row r="235" spans="3:11" ht="16.5" customHeight="1">
      <c r="C235" s="12" t="s">
        <v>25</v>
      </c>
      <c r="D235" s="8"/>
      <c r="E235" s="8"/>
      <c r="F235" s="8" t="s">
        <v>33</v>
      </c>
      <c r="G235" s="8"/>
      <c r="H235" s="8"/>
      <c r="I235" t="s">
        <v>28</v>
      </c>
      <c r="K235" s="8"/>
    </row>
    <row r="236" spans="2:11" ht="15" customHeight="1">
      <c r="B236" s="54" t="s">
        <v>8</v>
      </c>
      <c r="C236" s="114" t="s">
        <v>9</v>
      </c>
      <c r="D236" s="98" t="s">
        <v>26</v>
      </c>
      <c r="E236" s="5"/>
      <c r="F236" s="5"/>
      <c r="G236" s="5"/>
      <c r="H236" s="5"/>
      <c r="I236" s="41" t="s">
        <v>17</v>
      </c>
      <c r="J236" s="126" t="s">
        <v>10</v>
      </c>
      <c r="K236" s="131" t="s">
        <v>2</v>
      </c>
    </row>
    <row r="237" spans="2:11" ht="15" customHeight="1">
      <c r="B237" s="55" t="s">
        <v>16</v>
      </c>
      <c r="C237" s="115"/>
      <c r="D237" s="99"/>
      <c r="E237" s="7"/>
      <c r="F237" s="7"/>
      <c r="G237" s="7"/>
      <c r="H237" s="7"/>
      <c r="I237" s="42" t="s">
        <v>18</v>
      </c>
      <c r="J237" s="43" t="s">
        <v>11</v>
      </c>
      <c r="K237" s="132"/>
    </row>
    <row r="238" spans="2:11" ht="12.75" customHeight="1">
      <c r="B238" s="75">
        <v>232</v>
      </c>
      <c r="C238" s="76" t="s">
        <v>187</v>
      </c>
      <c r="D238" s="74" t="s">
        <v>48</v>
      </c>
      <c r="E238" s="77">
        <v>8.9</v>
      </c>
      <c r="F238" s="77">
        <v>8.866</v>
      </c>
      <c r="G238" s="77">
        <v>9.65</v>
      </c>
      <c r="H238" s="77">
        <v>9.134</v>
      </c>
      <c r="I238" s="78">
        <f aca="true" t="shared" si="4" ref="I238:I269">SUM(E238+F238+G238+H238)</f>
        <v>36.55</v>
      </c>
      <c r="J238" s="79">
        <f>SUM(I238+I239)</f>
        <v>89.50899999999999</v>
      </c>
      <c r="K238" s="133">
        <v>1</v>
      </c>
    </row>
    <row r="239" spans="2:11" ht="18" customHeight="1">
      <c r="B239" s="53"/>
      <c r="C239" s="44" t="s">
        <v>292</v>
      </c>
      <c r="D239" s="73" t="s">
        <v>188</v>
      </c>
      <c r="E239" s="48">
        <v>13.35</v>
      </c>
      <c r="F239" s="48">
        <v>14.1</v>
      </c>
      <c r="G239" s="48">
        <v>13.575</v>
      </c>
      <c r="H239" s="48">
        <v>11.934</v>
      </c>
      <c r="I239" s="49">
        <f t="shared" si="4"/>
        <v>52.958999999999996</v>
      </c>
      <c r="J239" s="50">
        <f>SUM(I238+I239)</f>
        <v>89.50899999999999</v>
      </c>
      <c r="K239" s="129"/>
    </row>
    <row r="240" spans="2:11" ht="12.75" customHeight="1">
      <c r="B240" s="53">
        <v>119</v>
      </c>
      <c r="C240" s="44" t="s">
        <v>189</v>
      </c>
      <c r="D240" s="73" t="s">
        <v>168</v>
      </c>
      <c r="E240" s="46">
        <v>8.962</v>
      </c>
      <c r="F240" s="46">
        <v>9.333</v>
      </c>
      <c r="G240" s="46">
        <v>8.625</v>
      </c>
      <c r="H240" s="46">
        <v>9</v>
      </c>
      <c r="I240" s="47">
        <f t="shared" si="4"/>
        <v>35.92</v>
      </c>
      <c r="J240" s="16">
        <f>SUM(I240+I241)</f>
        <v>89.095</v>
      </c>
      <c r="K240" s="129">
        <v>2</v>
      </c>
    </row>
    <row r="241" spans="2:11" ht="18" customHeight="1">
      <c r="B241" s="53"/>
      <c r="C241" s="44" t="s">
        <v>295</v>
      </c>
      <c r="D241" s="73" t="s">
        <v>93</v>
      </c>
      <c r="E241" s="48">
        <v>12.825</v>
      </c>
      <c r="F241" s="48">
        <v>12.9</v>
      </c>
      <c r="G241" s="48">
        <v>13.75</v>
      </c>
      <c r="H241" s="48">
        <v>13.7</v>
      </c>
      <c r="I241" s="49">
        <f t="shared" si="4"/>
        <v>53.175</v>
      </c>
      <c r="J241" s="50">
        <f>SUM(I240+I241)</f>
        <v>89.095</v>
      </c>
      <c r="K241" s="129"/>
    </row>
    <row r="242" spans="2:11" ht="12.75" customHeight="1">
      <c r="B242" s="53">
        <v>212</v>
      </c>
      <c r="C242" s="44" t="s">
        <v>178</v>
      </c>
      <c r="D242" s="73" t="s">
        <v>54</v>
      </c>
      <c r="E242" s="46">
        <v>8.625</v>
      </c>
      <c r="F242" s="46">
        <v>9.1</v>
      </c>
      <c r="G242" s="46">
        <v>8.55</v>
      </c>
      <c r="H242" s="46">
        <v>8.634</v>
      </c>
      <c r="I242" s="47">
        <f t="shared" si="4"/>
        <v>34.909000000000006</v>
      </c>
      <c r="J242" s="16">
        <f>SUM(I242+I243)</f>
        <v>87.176</v>
      </c>
      <c r="K242" s="129">
        <v>3</v>
      </c>
    </row>
    <row r="243" spans="2:11" ht="18" customHeight="1">
      <c r="B243" s="53"/>
      <c r="C243" s="44" t="s">
        <v>73</v>
      </c>
      <c r="D243" s="73" t="s">
        <v>64</v>
      </c>
      <c r="E243" s="48">
        <v>12.525</v>
      </c>
      <c r="F243" s="48">
        <v>13.3</v>
      </c>
      <c r="G243" s="48">
        <v>13.175</v>
      </c>
      <c r="H243" s="48">
        <v>13.267</v>
      </c>
      <c r="I243" s="49">
        <f t="shared" si="4"/>
        <v>52.266999999999996</v>
      </c>
      <c r="J243" s="50">
        <f>SUM(I242+I243)</f>
        <v>87.176</v>
      </c>
      <c r="K243" s="129"/>
    </row>
    <row r="244" spans="2:11" ht="12.75" customHeight="1">
      <c r="B244" s="53">
        <v>167</v>
      </c>
      <c r="C244" s="44" t="s">
        <v>172</v>
      </c>
      <c r="D244" s="73" t="s">
        <v>51</v>
      </c>
      <c r="E244" s="46">
        <v>8.812</v>
      </c>
      <c r="F244" s="46">
        <v>8.333</v>
      </c>
      <c r="G244" s="46">
        <v>7.7</v>
      </c>
      <c r="H244" s="46">
        <v>8.37</v>
      </c>
      <c r="I244" s="47">
        <f t="shared" si="4"/>
        <v>33.214999999999996</v>
      </c>
      <c r="J244" s="16">
        <f>SUM(I244+I245)</f>
        <v>85.59</v>
      </c>
      <c r="K244" s="129">
        <v>4</v>
      </c>
    </row>
    <row r="245" spans="2:11" ht="18" customHeight="1">
      <c r="B245" s="53"/>
      <c r="C245" s="44" t="s">
        <v>307</v>
      </c>
      <c r="D245" s="73" t="s">
        <v>52</v>
      </c>
      <c r="E245" s="48">
        <v>13.175</v>
      </c>
      <c r="F245" s="48">
        <v>12.633</v>
      </c>
      <c r="G245" s="48">
        <v>13.1</v>
      </c>
      <c r="H245" s="48">
        <v>13.467</v>
      </c>
      <c r="I245" s="49">
        <f t="shared" si="4"/>
        <v>52.375</v>
      </c>
      <c r="J245" s="50">
        <f>SUM(I244+I245)</f>
        <v>85.59</v>
      </c>
      <c r="K245" s="129"/>
    </row>
    <row r="246" spans="2:11" ht="12.75" customHeight="1">
      <c r="B246" s="53">
        <v>267</v>
      </c>
      <c r="C246" s="44" t="s">
        <v>202</v>
      </c>
      <c r="D246" s="73" t="s">
        <v>98</v>
      </c>
      <c r="E246" s="46">
        <v>8.825</v>
      </c>
      <c r="F246" s="46">
        <v>7.933</v>
      </c>
      <c r="G246" s="46">
        <v>8.45</v>
      </c>
      <c r="H246" s="46">
        <v>8.867</v>
      </c>
      <c r="I246" s="47">
        <f t="shared" si="4"/>
        <v>34.075</v>
      </c>
      <c r="J246" s="16">
        <f>SUM(I246+I247)</f>
        <v>84.816</v>
      </c>
      <c r="K246" s="129">
        <v>5</v>
      </c>
    </row>
    <row r="247" spans="2:11" ht="18" customHeight="1">
      <c r="B247" s="53"/>
      <c r="C247" s="44" t="s">
        <v>203</v>
      </c>
      <c r="D247" s="73" t="s">
        <v>44</v>
      </c>
      <c r="E247" s="48">
        <v>12.75</v>
      </c>
      <c r="F247" s="48">
        <v>11.766</v>
      </c>
      <c r="G247" s="48">
        <v>13.225</v>
      </c>
      <c r="H247" s="48">
        <v>13</v>
      </c>
      <c r="I247" s="49">
        <f t="shared" si="4"/>
        <v>50.741</v>
      </c>
      <c r="J247" s="50">
        <f>SUM(I246+I247)</f>
        <v>84.816</v>
      </c>
      <c r="K247" s="129"/>
    </row>
    <row r="248" spans="2:11" ht="12.75" customHeight="1">
      <c r="B248" s="53">
        <v>271</v>
      </c>
      <c r="C248" s="44" t="s">
        <v>205</v>
      </c>
      <c r="D248" s="73" t="s">
        <v>54</v>
      </c>
      <c r="E248" s="46">
        <v>8.625</v>
      </c>
      <c r="F248" s="46">
        <v>6.766</v>
      </c>
      <c r="G248" s="46">
        <v>8.95</v>
      </c>
      <c r="H248" s="46">
        <v>8.834</v>
      </c>
      <c r="I248" s="47">
        <f t="shared" si="4"/>
        <v>33.175</v>
      </c>
      <c r="J248" s="16">
        <f>SUM(I248+I249)</f>
        <v>84.133</v>
      </c>
      <c r="K248" s="129">
        <v>6</v>
      </c>
    </row>
    <row r="249" spans="2:11" ht="18" customHeight="1">
      <c r="B249" s="53"/>
      <c r="C249" s="44" t="s">
        <v>203</v>
      </c>
      <c r="D249" s="73" t="s">
        <v>101</v>
      </c>
      <c r="E249" s="48">
        <v>12.35</v>
      </c>
      <c r="F249" s="48">
        <v>12.033</v>
      </c>
      <c r="G249" s="48">
        <v>12.775</v>
      </c>
      <c r="H249" s="48">
        <v>13.8</v>
      </c>
      <c r="I249" s="49">
        <f t="shared" si="4"/>
        <v>50.958</v>
      </c>
      <c r="J249" s="50">
        <f>SUM(I248+I249)</f>
        <v>84.133</v>
      </c>
      <c r="K249" s="129"/>
    </row>
    <row r="250" spans="2:11" ht="12.75" customHeight="1">
      <c r="B250" s="53">
        <v>261</v>
      </c>
      <c r="C250" s="44" t="s">
        <v>199</v>
      </c>
      <c r="D250" s="73" t="s">
        <v>48</v>
      </c>
      <c r="E250" s="46">
        <v>8.725</v>
      </c>
      <c r="F250" s="46">
        <v>7.933</v>
      </c>
      <c r="G250" s="46">
        <v>8.225</v>
      </c>
      <c r="H250" s="46">
        <v>8.834</v>
      </c>
      <c r="I250" s="47">
        <f t="shared" si="4"/>
        <v>33.717</v>
      </c>
      <c r="J250" s="16">
        <f>SUM(I250+I251)</f>
        <v>83.7</v>
      </c>
      <c r="K250" s="129">
        <v>7</v>
      </c>
    </row>
    <row r="251" spans="2:11" ht="17.25" customHeight="1">
      <c r="B251" s="53"/>
      <c r="C251" s="44" t="s">
        <v>69</v>
      </c>
      <c r="D251" s="73" t="s">
        <v>155</v>
      </c>
      <c r="E251" s="48">
        <v>12.675</v>
      </c>
      <c r="F251" s="48">
        <v>11.566</v>
      </c>
      <c r="G251" s="48">
        <v>13.075</v>
      </c>
      <c r="H251" s="48">
        <v>12.667</v>
      </c>
      <c r="I251" s="49">
        <f t="shared" si="4"/>
        <v>49.983000000000004</v>
      </c>
      <c r="J251" s="50">
        <f>SUM(I250+I251)</f>
        <v>83.7</v>
      </c>
      <c r="K251" s="129"/>
    </row>
    <row r="252" spans="2:11" ht="12.75" customHeight="1">
      <c r="B252" s="53">
        <v>266</v>
      </c>
      <c r="C252" s="44" t="s">
        <v>201</v>
      </c>
      <c r="D252" s="73" t="s">
        <v>98</v>
      </c>
      <c r="E252" s="46">
        <v>8.637</v>
      </c>
      <c r="F252" s="46">
        <v>8.033</v>
      </c>
      <c r="G252" s="46">
        <v>8.1</v>
      </c>
      <c r="H252" s="46">
        <v>8.3</v>
      </c>
      <c r="I252" s="47">
        <f t="shared" si="4"/>
        <v>33.07000000000001</v>
      </c>
      <c r="J252" s="16">
        <f>SUM(I252+I253)</f>
        <v>83.47</v>
      </c>
      <c r="K252" s="129">
        <v>8</v>
      </c>
    </row>
    <row r="253" spans="2:11" ht="18" customHeight="1">
      <c r="B253" s="53"/>
      <c r="C253" s="44" t="s">
        <v>79</v>
      </c>
      <c r="D253" s="73" t="s">
        <v>44</v>
      </c>
      <c r="E253" s="48">
        <v>12.725</v>
      </c>
      <c r="F253" s="48">
        <v>13.3</v>
      </c>
      <c r="G253" s="48">
        <v>11.475</v>
      </c>
      <c r="H253" s="48">
        <v>12.9</v>
      </c>
      <c r="I253" s="49">
        <f t="shared" si="4"/>
        <v>50.4</v>
      </c>
      <c r="J253" s="50">
        <f>SUM(I252+I253)</f>
        <v>83.47</v>
      </c>
      <c r="K253" s="129"/>
    </row>
    <row r="254" spans="2:11" ht="12.75" customHeight="1">
      <c r="B254" s="53">
        <v>237</v>
      </c>
      <c r="C254" s="44" t="s">
        <v>191</v>
      </c>
      <c r="D254" s="73" t="s">
        <v>83</v>
      </c>
      <c r="E254" s="46">
        <v>8.625</v>
      </c>
      <c r="F254" s="46">
        <v>7.533</v>
      </c>
      <c r="G254" s="46">
        <v>7.975</v>
      </c>
      <c r="H254" s="46">
        <v>7.8</v>
      </c>
      <c r="I254" s="47">
        <f t="shared" si="4"/>
        <v>31.933000000000003</v>
      </c>
      <c r="J254" s="16">
        <f>SUM(I254+I255)</f>
        <v>83.333</v>
      </c>
      <c r="K254" s="129">
        <v>9</v>
      </c>
    </row>
    <row r="255" spans="2:11" s="116" customFormat="1" ht="18" customHeight="1">
      <c r="B255" s="53"/>
      <c r="C255" s="44" t="s">
        <v>69</v>
      </c>
      <c r="D255" s="73" t="s">
        <v>44</v>
      </c>
      <c r="E255" s="48">
        <v>13.025</v>
      </c>
      <c r="F255" s="48">
        <v>11.766</v>
      </c>
      <c r="G255" s="48">
        <v>13.375</v>
      </c>
      <c r="H255" s="48">
        <v>13.234</v>
      </c>
      <c r="I255" s="49">
        <f t="shared" si="4"/>
        <v>51.4</v>
      </c>
      <c r="J255" s="50">
        <f>SUM(I254+I255)</f>
        <v>83.333</v>
      </c>
      <c r="K255" s="129"/>
    </row>
    <row r="256" spans="2:11" ht="12.75" customHeight="1">
      <c r="B256" s="53">
        <v>262</v>
      </c>
      <c r="C256" s="44" t="s">
        <v>200</v>
      </c>
      <c r="D256" s="73" t="s">
        <v>48</v>
      </c>
      <c r="E256" s="46">
        <v>8.9</v>
      </c>
      <c r="F256" s="46">
        <v>8.133</v>
      </c>
      <c r="G256" s="46">
        <v>8.025</v>
      </c>
      <c r="H256" s="46">
        <v>8.667</v>
      </c>
      <c r="I256" s="47">
        <f t="shared" si="4"/>
        <v>33.725</v>
      </c>
      <c r="J256" s="16">
        <f>SUM(I256+I257)</f>
        <v>83.208</v>
      </c>
      <c r="K256" s="129">
        <v>10</v>
      </c>
    </row>
    <row r="257" spans="2:11" ht="18" customHeight="1">
      <c r="B257" s="53"/>
      <c r="C257" s="44" t="s">
        <v>69</v>
      </c>
      <c r="D257" s="73" t="s">
        <v>155</v>
      </c>
      <c r="E257" s="48">
        <v>12.85</v>
      </c>
      <c r="F257" s="48">
        <v>10.666</v>
      </c>
      <c r="G257" s="48">
        <v>13</v>
      </c>
      <c r="H257" s="48">
        <v>12.967</v>
      </c>
      <c r="I257" s="49">
        <f t="shared" si="4"/>
        <v>49.483</v>
      </c>
      <c r="J257" s="50">
        <f>SUM(I256+I257)</f>
        <v>83.208</v>
      </c>
      <c r="K257" s="129"/>
    </row>
    <row r="258" spans="2:11" ht="12.75" customHeight="1">
      <c r="B258" s="53">
        <v>223</v>
      </c>
      <c r="C258" s="44" t="s">
        <v>68</v>
      </c>
      <c r="D258" s="73" t="s">
        <v>70</v>
      </c>
      <c r="E258" s="46">
        <v>8.95</v>
      </c>
      <c r="F258" s="46">
        <v>8.066</v>
      </c>
      <c r="G258" s="46">
        <v>7.275</v>
      </c>
      <c r="H258" s="46">
        <v>7.734</v>
      </c>
      <c r="I258" s="47">
        <f t="shared" si="4"/>
        <v>32.025</v>
      </c>
      <c r="J258" s="16">
        <f>SUM(I258+I259)</f>
        <v>82.312</v>
      </c>
      <c r="K258" s="129">
        <v>11</v>
      </c>
    </row>
    <row r="259" spans="2:11" ht="18" customHeight="1">
      <c r="B259" s="53"/>
      <c r="C259" s="44" t="s">
        <v>50</v>
      </c>
      <c r="D259" s="73" t="s">
        <v>175</v>
      </c>
      <c r="E259" s="48">
        <v>13.275</v>
      </c>
      <c r="F259" s="48">
        <v>12.1</v>
      </c>
      <c r="G259" s="48">
        <v>12.475</v>
      </c>
      <c r="H259" s="48">
        <v>12.437</v>
      </c>
      <c r="I259" s="49">
        <f t="shared" si="4"/>
        <v>50.287</v>
      </c>
      <c r="J259" s="50">
        <f>SUM(I258+I259)</f>
        <v>82.312</v>
      </c>
      <c r="K259" s="129"/>
    </row>
    <row r="260" spans="2:11" ht="12.75" customHeight="1">
      <c r="B260" s="53">
        <v>236</v>
      </c>
      <c r="C260" s="44" t="s">
        <v>190</v>
      </c>
      <c r="D260" s="73" t="s">
        <v>83</v>
      </c>
      <c r="E260" s="46">
        <v>8.562</v>
      </c>
      <c r="F260" s="46">
        <v>7.3</v>
      </c>
      <c r="G260" s="46">
        <v>7.575</v>
      </c>
      <c r="H260" s="46">
        <v>8.234</v>
      </c>
      <c r="I260" s="47">
        <f t="shared" si="4"/>
        <v>31.671</v>
      </c>
      <c r="J260" s="16">
        <f>SUM(I260+I261)</f>
        <v>81.85499999999999</v>
      </c>
      <c r="K260" s="129">
        <v>12</v>
      </c>
    </row>
    <row r="261" spans="2:11" ht="18" customHeight="1">
      <c r="B261" s="53"/>
      <c r="C261" s="44" t="s">
        <v>50</v>
      </c>
      <c r="D261" s="73" t="s">
        <v>44</v>
      </c>
      <c r="E261" s="48">
        <v>12.425</v>
      </c>
      <c r="F261" s="48">
        <v>11.9</v>
      </c>
      <c r="G261" s="48">
        <v>12.525</v>
      </c>
      <c r="H261" s="48">
        <v>13.334</v>
      </c>
      <c r="I261" s="49">
        <f t="shared" si="4"/>
        <v>50.184</v>
      </c>
      <c r="J261" s="50">
        <f>SUM(I260+I261)</f>
        <v>81.85499999999999</v>
      </c>
      <c r="K261" s="129"/>
    </row>
    <row r="262" spans="2:11" ht="12.75" customHeight="1">
      <c r="B262" s="53">
        <v>270</v>
      </c>
      <c r="C262" s="44" t="s">
        <v>204</v>
      </c>
      <c r="D262" s="73" t="s">
        <v>54</v>
      </c>
      <c r="E262" s="46">
        <v>8.862</v>
      </c>
      <c r="F262" s="46">
        <v>7.733</v>
      </c>
      <c r="G262" s="46">
        <v>6.875</v>
      </c>
      <c r="H262" s="46">
        <v>8.6</v>
      </c>
      <c r="I262" s="47">
        <f t="shared" si="4"/>
        <v>32.07</v>
      </c>
      <c r="J262" s="16">
        <f>SUM(I262+I263)</f>
        <v>81.636</v>
      </c>
      <c r="K262" s="129">
        <v>13</v>
      </c>
    </row>
    <row r="263" spans="2:11" ht="18" customHeight="1">
      <c r="B263" s="53"/>
      <c r="C263" s="44" t="s">
        <v>79</v>
      </c>
      <c r="D263" s="73" t="s">
        <v>101</v>
      </c>
      <c r="E263" s="48">
        <v>12.875</v>
      </c>
      <c r="F263" s="48">
        <v>12.666</v>
      </c>
      <c r="G263" s="48">
        <v>11.825</v>
      </c>
      <c r="H263" s="48">
        <v>12.2</v>
      </c>
      <c r="I263" s="49">
        <f t="shared" si="4"/>
        <v>49.566</v>
      </c>
      <c r="J263" s="50">
        <f>SUM(I262+I263)</f>
        <v>81.636</v>
      </c>
      <c r="K263" s="129"/>
    </row>
    <row r="264" spans="2:11" ht="12.75" customHeight="1">
      <c r="B264" s="53">
        <v>110</v>
      </c>
      <c r="C264" s="44" t="s">
        <v>164</v>
      </c>
      <c r="D264" s="81" t="s">
        <v>74</v>
      </c>
      <c r="E264" s="46">
        <v>8.287</v>
      </c>
      <c r="F264" s="46">
        <v>6.8</v>
      </c>
      <c r="G264" s="46">
        <v>7.575</v>
      </c>
      <c r="H264" s="46">
        <v>8.267</v>
      </c>
      <c r="I264" s="47">
        <f t="shared" si="4"/>
        <v>30.929</v>
      </c>
      <c r="J264" s="16">
        <f>SUM(I264+I265)</f>
        <v>80.837</v>
      </c>
      <c r="K264" s="129">
        <v>14</v>
      </c>
    </row>
    <row r="265" spans="2:11" ht="18" customHeight="1">
      <c r="B265" s="53"/>
      <c r="C265" s="44" t="s">
        <v>303</v>
      </c>
      <c r="D265" s="73" t="s">
        <v>165</v>
      </c>
      <c r="E265" s="48">
        <v>12.65</v>
      </c>
      <c r="F265" s="48">
        <v>12.233</v>
      </c>
      <c r="G265" s="48">
        <v>12.025</v>
      </c>
      <c r="H265" s="48">
        <v>13</v>
      </c>
      <c r="I265" s="49">
        <f t="shared" si="4"/>
        <v>49.908</v>
      </c>
      <c r="J265" s="50">
        <f>SUM(I264+I265)</f>
        <v>80.837</v>
      </c>
      <c r="K265" s="129"/>
    </row>
    <row r="266" spans="2:11" ht="12.75" customHeight="1">
      <c r="B266" s="53">
        <v>208</v>
      </c>
      <c r="C266" s="44" t="s">
        <v>176</v>
      </c>
      <c r="D266" s="73" t="s">
        <v>74</v>
      </c>
      <c r="E266" s="46">
        <v>8.775</v>
      </c>
      <c r="F266" s="46">
        <v>7.834</v>
      </c>
      <c r="G266" s="46">
        <v>7.325</v>
      </c>
      <c r="H266" s="46">
        <v>8.164</v>
      </c>
      <c r="I266" s="47">
        <f t="shared" si="4"/>
        <v>32.098</v>
      </c>
      <c r="J266" s="16">
        <f>SUM(I266+I267)</f>
        <v>80.465</v>
      </c>
      <c r="K266" s="129">
        <v>15</v>
      </c>
    </row>
    <row r="267" spans="2:11" ht="18" customHeight="1">
      <c r="B267" s="53"/>
      <c r="C267" s="44" t="s">
        <v>309</v>
      </c>
      <c r="D267" s="73" t="s">
        <v>177</v>
      </c>
      <c r="E267" s="48">
        <v>13.325</v>
      </c>
      <c r="F267" s="48">
        <v>11.633</v>
      </c>
      <c r="G267" s="48">
        <v>10.175</v>
      </c>
      <c r="H267" s="48">
        <v>13.234</v>
      </c>
      <c r="I267" s="49">
        <f t="shared" si="4"/>
        <v>48.367</v>
      </c>
      <c r="J267" s="50">
        <f>SUM(I266+I267)</f>
        <v>80.465</v>
      </c>
      <c r="K267" s="129"/>
    </row>
    <row r="268" spans="2:11" ht="12.75" customHeight="1">
      <c r="B268" s="53">
        <v>276</v>
      </c>
      <c r="C268" s="44" t="s">
        <v>207</v>
      </c>
      <c r="D268" s="73" t="s">
        <v>51</v>
      </c>
      <c r="E268" s="46">
        <v>8.562</v>
      </c>
      <c r="F268" s="46">
        <v>7.4</v>
      </c>
      <c r="G268" s="46">
        <v>7.275</v>
      </c>
      <c r="H268" s="46">
        <v>8.134</v>
      </c>
      <c r="I268" s="47">
        <f t="shared" si="4"/>
        <v>31.371000000000002</v>
      </c>
      <c r="J268" s="16">
        <f>SUM(I268+I269)</f>
        <v>79.763</v>
      </c>
      <c r="K268" s="129">
        <v>16</v>
      </c>
    </row>
    <row r="269" spans="2:11" ht="18" customHeight="1">
      <c r="B269" s="53"/>
      <c r="C269" s="44" t="s">
        <v>50</v>
      </c>
      <c r="D269" s="73" t="s">
        <v>104</v>
      </c>
      <c r="E269" s="48">
        <v>12.6</v>
      </c>
      <c r="F269" s="48">
        <v>12.5</v>
      </c>
      <c r="G269" s="48">
        <v>10.925</v>
      </c>
      <c r="H269" s="48">
        <v>12.367</v>
      </c>
      <c r="I269" s="49">
        <f t="shared" si="4"/>
        <v>48.39200000000001</v>
      </c>
      <c r="J269" s="50">
        <f>SUM(I268+I269)</f>
        <v>79.763</v>
      </c>
      <c r="K269" s="129"/>
    </row>
    <row r="270" spans="2:11" ht="12.75" customHeight="1">
      <c r="B270" s="53">
        <v>117</v>
      </c>
      <c r="C270" s="44" t="s">
        <v>166</v>
      </c>
      <c r="D270" s="73" t="s">
        <v>51</v>
      </c>
      <c r="E270" s="46">
        <v>8.287</v>
      </c>
      <c r="F270" s="46">
        <v>6.967</v>
      </c>
      <c r="G270" s="46">
        <v>8</v>
      </c>
      <c r="H270" s="46">
        <v>8.267</v>
      </c>
      <c r="I270" s="47">
        <f aca="true" t="shared" si="5" ref="I270:I301">SUM(E270+F270+G270+H270)</f>
        <v>31.521</v>
      </c>
      <c r="J270" s="16">
        <f>SUM(I270+I271)</f>
        <v>79.013</v>
      </c>
      <c r="K270" s="129">
        <v>17</v>
      </c>
    </row>
    <row r="271" spans="2:11" ht="18" customHeight="1">
      <c r="B271" s="53"/>
      <c r="C271" s="44" t="s">
        <v>304</v>
      </c>
      <c r="D271" s="73" t="s">
        <v>114</v>
      </c>
      <c r="E271" s="48">
        <v>12.475</v>
      </c>
      <c r="F271" s="48">
        <v>11.433</v>
      </c>
      <c r="G271" s="48">
        <v>11.15</v>
      </c>
      <c r="H271" s="48">
        <v>12.434</v>
      </c>
      <c r="I271" s="49">
        <f t="shared" si="5"/>
        <v>47.492</v>
      </c>
      <c r="J271" s="50">
        <f>SUM(I270+I271)</f>
        <v>79.013</v>
      </c>
      <c r="K271" s="129"/>
    </row>
    <row r="272" spans="2:11" ht="12.75" customHeight="1">
      <c r="B272" s="53">
        <v>253</v>
      </c>
      <c r="C272" s="44" t="s">
        <v>197</v>
      </c>
      <c r="D272" s="73" t="s">
        <v>48</v>
      </c>
      <c r="E272" s="46">
        <v>8.65</v>
      </c>
      <c r="F272" s="46">
        <v>6.166</v>
      </c>
      <c r="G272" s="46">
        <v>7.075</v>
      </c>
      <c r="H272" s="46">
        <v>8</v>
      </c>
      <c r="I272" s="47">
        <f t="shared" si="5"/>
        <v>29.891000000000002</v>
      </c>
      <c r="J272" s="16">
        <f>SUM(I272+I273)</f>
        <v>78.45</v>
      </c>
      <c r="K272" s="129">
        <v>18</v>
      </c>
    </row>
    <row r="273" spans="2:11" ht="18" customHeight="1">
      <c r="B273" s="53"/>
      <c r="C273" s="44" t="s">
        <v>295</v>
      </c>
      <c r="D273" s="73" t="s">
        <v>150</v>
      </c>
      <c r="E273" s="48">
        <v>12.95</v>
      </c>
      <c r="F273" s="48">
        <v>11.2</v>
      </c>
      <c r="G273" s="48">
        <v>12.175</v>
      </c>
      <c r="H273" s="48">
        <v>12.234</v>
      </c>
      <c r="I273" s="49">
        <f t="shared" si="5"/>
        <v>48.559000000000005</v>
      </c>
      <c r="J273" s="50">
        <f>SUM(I272+I273)</f>
        <v>78.45</v>
      </c>
      <c r="K273" s="129"/>
    </row>
    <row r="274" spans="2:11" ht="12.75" customHeight="1">
      <c r="B274" s="53">
        <v>118</v>
      </c>
      <c r="C274" s="44" t="s">
        <v>167</v>
      </c>
      <c r="D274" s="73" t="s">
        <v>168</v>
      </c>
      <c r="E274" s="46">
        <v>8.437</v>
      </c>
      <c r="F274" s="46">
        <v>7.8</v>
      </c>
      <c r="G274" s="46">
        <v>7</v>
      </c>
      <c r="H274" s="46">
        <v>6.567</v>
      </c>
      <c r="I274" s="47">
        <f t="shared" si="5"/>
        <v>29.804</v>
      </c>
      <c r="J274" s="16">
        <f>SUM(I274+I275)</f>
        <v>78.037</v>
      </c>
      <c r="K274" s="129">
        <v>19</v>
      </c>
    </row>
    <row r="275" spans="2:11" s="116" customFormat="1" ht="18" customHeight="1">
      <c r="B275" s="53"/>
      <c r="C275" s="44" t="s">
        <v>305</v>
      </c>
      <c r="D275" s="73" t="s">
        <v>93</v>
      </c>
      <c r="E275" s="48">
        <v>12.5</v>
      </c>
      <c r="F275" s="48">
        <v>12.466</v>
      </c>
      <c r="G275" s="48">
        <v>11.6</v>
      </c>
      <c r="H275" s="48">
        <v>11.667</v>
      </c>
      <c r="I275" s="49">
        <f t="shared" si="5"/>
        <v>48.233000000000004</v>
      </c>
      <c r="J275" s="50">
        <f>SUM(I274+I275)</f>
        <v>78.037</v>
      </c>
      <c r="K275" s="129"/>
    </row>
    <row r="276" spans="2:11" ht="12.75" customHeight="1">
      <c r="B276" s="53">
        <v>250</v>
      </c>
      <c r="C276" s="44" t="s">
        <v>196</v>
      </c>
      <c r="D276" s="73" t="s">
        <v>48</v>
      </c>
      <c r="E276" s="46">
        <v>8.787</v>
      </c>
      <c r="F276" s="46">
        <v>6.933</v>
      </c>
      <c r="G276" s="46">
        <v>6.875</v>
      </c>
      <c r="H276" s="46">
        <v>8.367</v>
      </c>
      <c r="I276" s="47">
        <f t="shared" si="5"/>
        <v>30.962</v>
      </c>
      <c r="J276" s="16">
        <f>SUM(I276+I277)</f>
        <v>77.604</v>
      </c>
      <c r="K276" s="129">
        <v>20</v>
      </c>
    </row>
    <row r="277" spans="2:11" ht="18" customHeight="1">
      <c r="B277" s="53"/>
      <c r="C277" s="44" t="s">
        <v>69</v>
      </c>
      <c r="D277" s="73" t="s">
        <v>91</v>
      </c>
      <c r="E277" s="48">
        <v>13.025</v>
      </c>
      <c r="F277" s="48">
        <v>10.9</v>
      </c>
      <c r="G277" s="48">
        <v>10.45</v>
      </c>
      <c r="H277" s="48">
        <v>12.267</v>
      </c>
      <c r="I277" s="49">
        <f t="shared" si="5"/>
        <v>46.641999999999996</v>
      </c>
      <c r="J277" s="50">
        <f>SUM(I276+I277)</f>
        <v>77.604</v>
      </c>
      <c r="K277" s="129"/>
    </row>
    <row r="278" spans="2:11" ht="12.75" customHeight="1">
      <c r="B278" s="53">
        <v>207</v>
      </c>
      <c r="C278" s="44" t="s">
        <v>174</v>
      </c>
      <c r="D278" s="73" t="s">
        <v>70</v>
      </c>
      <c r="E278" s="46">
        <v>8.6</v>
      </c>
      <c r="F278" s="46">
        <v>6.5</v>
      </c>
      <c r="G278" s="46">
        <v>6.875</v>
      </c>
      <c r="H278" s="46">
        <v>7.6</v>
      </c>
      <c r="I278" s="47">
        <f t="shared" si="5"/>
        <v>29.575000000000003</v>
      </c>
      <c r="J278" s="16">
        <f>SUM(I278+I279)</f>
        <v>75.792</v>
      </c>
      <c r="K278" s="129">
        <v>21</v>
      </c>
    </row>
    <row r="279" spans="2:11" ht="18" customHeight="1">
      <c r="B279" s="53"/>
      <c r="C279" s="44" t="s">
        <v>292</v>
      </c>
      <c r="D279" s="73" t="s">
        <v>175</v>
      </c>
      <c r="E279" s="48">
        <v>12.675</v>
      </c>
      <c r="F279" s="48">
        <v>12.1</v>
      </c>
      <c r="G279" s="48">
        <v>9.975</v>
      </c>
      <c r="H279" s="48">
        <v>11.467</v>
      </c>
      <c r="I279" s="49">
        <f t="shared" si="5"/>
        <v>46.217</v>
      </c>
      <c r="J279" s="50">
        <f>SUM(I278+I279)</f>
        <v>75.792</v>
      </c>
      <c r="K279" s="129"/>
    </row>
    <row r="280" spans="2:11" ht="12.75" customHeight="1">
      <c r="B280" s="53">
        <v>121</v>
      </c>
      <c r="C280" s="44" t="s">
        <v>169</v>
      </c>
      <c r="D280" s="73" t="s">
        <v>170</v>
      </c>
      <c r="E280" s="46">
        <v>8.387</v>
      </c>
      <c r="F280" s="46">
        <v>7.934</v>
      </c>
      <c r="G280" s="46">
        <v>6.85</v>
      </c>
      <c r="H280" s="46">
        <v>7.167</v>
      </c>
      <c r="I280" s="47">
        <f t="shared" si="5"/>
        <v>30.338</v>
      </c>
      <c r="J280" s="16">
        <f>SUM(I280+I281)</f>
        <v>75.33000000000001</v>
      </c>
      <c r="K280" s="129">
        <v>22</v>
      </c>
    </row>
    <row r="281" spans="2:11" ht="18" customHeight="1">
      <c r="B281" s="53"/>
      <c r="C281" s="44" t="s">
        <v>303</v>
      </c>
      <c r="D281" s="73" t="s">
        <v>93</v>
      </c>
      <c r="E281" s="48">
        <v>12.4</v>
      </c>
      <c r="F281" s="48">
        <v>9.433</v>
      </c>
      <c r="G281" s="48">
        <v>11.325</v>
      </c>
      <c r="H281" s="48">
        <v>11.834</v>
      </c>
      <c r="I281" s="49">
        <f t="shared" si="5"/>
        <v>44.992000000000004</v>
      </c>
      <c r="J281" s="50">
        <f>SUM(I280+I281)</f>
        <v>75.33000000000001</v>
      </c>
      <c r="K281" s="129"/>
    </row>
    <row r="282" spans="2:11" ht="12.75" customHeight="1">
      <c r="B282" s="53">
        <v>217</v>
      </c>
      <c r="C282" s="44" t="s">
        <v>181</v>
      </c>
      <c r="D282" s="73" t="s">
        <v>51</v>
      </c>
      <c r="E282" s="46">
        <v>8.55</v>
      </c>
      <c r="F282" s="46">
        <v>6.2</v>
      </c>
      <c r="G282" s="46">
        <v>5.875</v>
      </c>
      <c r="H282" s="46">
        <v>7.737</v>
      </c>
      <c r="I282" s="47">
        <f t="shared" si="5"/>
        <v>28.362000000000002</v>
      </c>
      <c r="J282" s="16">
        <f>SUM(I282+I283)</f>
        <v>75.10300000000001</v>
      </c>
      <c r="K282" s="129">
        <v>23</v>
      </c>
    </row>
    <row r="283" spans="2:11" ht="18" customHeight="1">
      <c r="B283" s="53"/>
      <c r="C283" s="44" t="s">
        <v>58</v>
      </c>
      <c r="D283" s="73" t="s">
        <v>67</v>
      </c>
      <c r="E283" s="48">
        <v>12.8</v>
      </c>
      <c r="F283" s="48">
        <v>10.366</v>
      </c>
      <c r="G283" s="48">
        <v>11.85</v>
      </c>
      <c r="H283" s="48">
        <v>11.725</v>
      </c>
      <c r="I283" s="49">
        <f t="shared" si="5"/>
        <v>46.741</v>
      </c>
      <c r="J283" s="50">
        <f>SUM(I282+I283)</f>
        <v>75.10300000000001</v>
      </c>
      <c r="K283" s="129"/>
    </row>
    <row r="284" spans="2:11" ht="12.75" customHeight="1">
      <c r="B284" s="53">
        <v>247</v>
      </c>
      <c r="C284" s="44" t="s">
        <v>194</v>
      </c>
      <c r="D284" s="73" t="s">
        <v>54</v>
      </c>
      <c r="E284" s="46">
        <v>8.9</v>
      </c>
      <c r="F284" s="46">
        <v>4.534</v>
      </c>
      <c r="G284" s="46">
        <v>5.8</v>
      </c>
      <c r="H284" s="46">
        <v>8.167</v>
      </c>
      <c r="I284" s="47">
        <f t="shared" si="5"/>
        <v>27.401000000000003</v>
      </c>
      <c r="J284" s="16">
        <f>SUM(I284+I285)</f>
        <v>75.02600000000001</v>
      </c>
      <c r="K284" s="129">
        <v>24</v>
      </c>
    </row>
    <row r="285" spans="2:11" ht="18" customHeight="1">
      <c r="B285" s="53"/>
      <c r="C285" s="44" t="s">
        <v>310</v>
      </c>
      <c r="D285" s="73" t="s">
        <v>195</v>
      </c>
      <c r="E285" s="48">
        <v>13.375</v>
      </c>
      <c r="F285" s="48">
        <v>10.6</v>
      </c>
      <c r="G285" s="48">
        <v>10.85</v>
      </c>
      <c r="H285" s="48">
        <v>12.8</v>
      </c>
      <c r="I285" s="49">
        <f t="shared" si="5"/>
        <v>47.625</v>
      </c>
      <c r="J285" s="50">
        <f>SUM(I284+I285)</f>
        <v>75.02600000000001</v>
      </c>
      <c r="K285" s="129"/>
    </row>
    <row r="286" spans="2:11" ht="12.75" customHeight="1">
      <c r="B286" s="53">
        <v>245</v>
      </c>
      <c r="C286" s="44" t="s">
        <v>89</v>
      </c>
      <c r="D286" s="73" t="s">
        <v>88</v>
      </c>
      <c r="E286" s="46">
        <v>8.45</v>
      </c>
      <c r="F286" s="46">
        <v>5.933</v>
      </c>
      <c r="G286" s="46">
        <v>6.45</v>
      </c>
      <c r="H286" s="46">
        <v>7.334</v>
      </c>
      <c r="I286" s="47">
        <f t="shared" si="5"/>
        <v>28.166999999999998</v>
      </c>
      <c r="J286" s="16">
        <f>SUM(I286+I287)</f>
        <v>74.8</v>
      </c>
      <c r="K286" s="129">
        <v>25</v>
      </c>
    </row>
    <row r="287" spans="2:11" ht="18" customHeight="1">
      <c r="B287" s="53"/>
      <c r="C287" s="44" t="s">
        <v>58</v>
      </c>
      <c r="D287" s="73" t="s">
        <v>34</v>
      </c>
      <c r="E287" s="48">
        <v>12.65</v>
      </c>
      <c r="F287" s="48">
        <v>11.366</v>
      </c>
      <c r="G287" s="48">
        <v>11.05</v>
      </c>
      <c r="H287" s="48">
        <v>11.567</v>
      </c>
      <c r="I287" s="49">
        <f t="shared" si="5"/>
        <v>46.633</v>
      </c>
      <c r="J287" s="50">
        <f>SUM(I286+I287)</f>
        <v>74.8</v>
      </c>
      <c r="K287" s="129"/>
    </row>
    <row r="288" spans="2:11" ht="12.75" customHeight="1">
      <c r="B288" s="53">
        <v>203</v>
      </c>
      <c r="C288" s="44" t="s">
        <v>173</v>
      </c>
      <c r="D288" s="73" t="s">
        <v>54</v>
      </c>
      <c r="E288" s="46">
        <v>7.6</v>
      </c>
      <c r="F288" s="46">
        <v>6.266</v>
      </c>
      <c r="G288" s="46">
        <v>6.825</v>
      </c>
      <c r="H288" s="46">
        <v>7.567</v>
      </c>
      <c r="I288" s="47">
        <f t="shared" si="5"/>
        <v>28.258</v>
      </c>
      <c r="J288" s="16">
        <f>SUM(I288+I289)</f>
        <v>74.558</v>
      </c>
      <c r="K288" s="129">
        <v>26</v>
      </c>
    </row>
    <row r="289" spans="2:11" ht="18" customHeight="1">
      <c r="B289" s="53"/>
      <c r="C289" s="44" t="s">
        <v>308</v>
      </c>
      <c r="D289" s="73" t="s">
        <v>101</v>
      </c>
      <c r="E289" s="48">
        <v>12.025</v>
      </c>
      <c r="F289" s="48">
        <v>10.7</v>
      </c>
      <c r="G289" s="48">
        <v>11.675</v>
      </c>
      <c r="H289" s="48">
        <v>11.9</v>
      </c>
      <c r="I289" s="49">
        <f t="shared" si="5"/>
        <v>46.300000000000004</v>
      </c>
      <c r="J289" s="50">
        <f>SUM(I288+I289)</f>
        <v>74.558</v>
      </c>
      <c r="K289" s="129"/>
    </row>
    <row r="290" spans="2:11" ht="12.75" customHeight="1">
      <c r="B290" s="53">
        <v>228</v>
      </c>
      <c r="C290" s="44" t="s">
        <v>185</v>
      </c>
      <c r="D290" s="73" t="s">
        <v>74</v>
      </c>
      <c r="E290" s="46">
        <v>8.562</v>
      </c>
      <c r="F290" s="46">
        <v>7.4</v>
      </c>
      <c r="G290" s="46">
        <v>6.75</v>
      </c>
      <c r="H290" s="46">
        <v>6.3</v>
      </c>
      <c r="I290" s="47">
        <f t="shared" si="5"/>
        <v>29.012</v>
      </c>
      <c r="J290" s="16">
        <f>SUM(I290+I291)</f>
        <v>73.745</v>
      </c>
      <c r="K290" s="129">
        <v>27</v>
      </c>
    </row>
    <row r="291" spans="2:11" ht="18" customHeight="1">
      <c r="B291" s="53"/>
      <c r="C291" s="44" t="s">
        <v>186</v>
      </c>
      <c r="D291" s="73" t="s">
        <v>75</v>
      </c>
      <c r="E291" s="48">
        <v>12.825</v>
      </c>
      <c r="F291" s="48">
        <v>10.433</v>
      </c>
      <c r="G291" s="48">
        <v>9.975</v>
      </c>
      <c r="H291" s="48">
        <v>11.5</v>
      </c>
      <c r="I291" s="49">
        <f t="shared" si="5"/>
        <v>44.733</v>
      </c>
      <c r="J291" s="50">
        <f>SUM(I290+I291)</f>
        <v>73.745</v>
      </c>
      <c r="K291" s="129"/>
    </row>
    <row r="292" spans="2:11" ht="12.75" customHeight="1">
      <c r="B292" s="53">
        <v>222</v>
      </c>
      <c r="C292" s="44" t="s">
        <v>183</v>
      </c>
      <c r="D292" s="73" t="s">
        <v>70</v>
      </c>
      <c r="E292" s="46">
        <v>8.65</v>
      </c>
      <c r="F292" s="46">
        <v>7.433</v>
      </c>
      <c r="G292" s="46">
        <v>6.025</v>
      </c>
      <c r="H292" s="46">
        <v>7.3</v>
      </c>
      <c r="I292" s="47">
        <f t="shared" si="5"/>
        <v>29.407999999999998</v>
      </c>
      <c r="J292" s="16">
        <f>SUM(I292+I293)</f>
        <v>73.666</v>
      </c>
      <c r="K292" s="129">
        <v>28</v>
      </c>
    </row>
    <row r="293" spans="2:11" s="116" customFormat="1" ht="18" customHeight="1">
      <c r="B293" s="53"/>
      <c r="C293" s="44" t="s">
        <v>128</v>
      </c>
      <c r="D293" s="73" t="s">
        <v>175</v>
      </c>
      <c r="E293" s="48">
        <v>12.75</v>
      </c>
      <c r="F293" s="48">
        <v>9.633</v>
      </c>
      <c r="G293" s="48">
        <v>10.275</v>
      </c>
      <c r="H293" s="48">
        <v>11.6</v>
      </c>
      <c r="I293" s="49">
        <f t="shared" si="5"/>
        <v>44.258</v>
      </c>
      <c r="J293" s="50">
        <f>SUM(I292+I293)</f>
        <v>73.666</v>
      </c>
      <c r="K293" s="129"/>
    </row>
    <row r="294" spans="2:11" ht="12.75" customHeight="1">
      <c r="B294" s="53">
        <v>241</v>
      </c>
      <c r="C294" s="44" t="s">
        <v>192</v>
      </c>
      <c r="D294" s="73" t="s">
        <v>70</v>
      </c>
      <c r="E294" s="46">
        <v>8.525</v>
      </c>
      <c r="F294" s="46">
        <v>7.5</v>
      </c>
      <c r="G294" s="46">
        <v>5.65</v>
      </c>
      <c r="H294" s="46">
        <v>5.4</v>
      </c>
      <c r="I294" s="47">
        <f t="shared" si="5"/>
        <v>27.074999999999996</v>
      </c>
      <c r="J294" s="16">
        <f>SUM(I294+I295)</f>
        <v>72.809</v>
      </c>
      <c r="K294" s="129">
        <v>29</v>
      </c>
    </row>
    <row r="295" spans="2:11" ht="18" customHeight="1">
      <c r="B295" s="53"/>
      <c r="C295" s="44" t="s">
        <v>103</v>
      </c>
      <c r="D295" s="73" t="s">
        <v>85</v>
      </c>
      <c r="E295" s="48">
        <v>12.7</v>
      </c>
      <c r="F295" s="48">
        <v>10.8</v>
      </c>
      <c r="G295" s="48">
        <v>10.6</v>
      </c>
      <c r="H295" s="48">
        <v>11.634</v>
      </c>
      <c r="I295" s="49">
        <f t="shared" si="5"/>
        <v>45.734</v>
      </c>
      <c r="J295" s="50">
        <f>SUM(I294+I295)</f>
        <v>72.809</v>
      </c>
      <c r="K295" s="129"/>
    </row>
    <row r="296" spans="2:11" ht="12.75" customHeight="1">
      <c r="B296" s="53">
        <v>227</v>
      </c>
      <c r="C296" s="44" t="s">
        <v>184</v>
      </c>
      <c r="D296" s="73" t="s">
        <v>74</v>
      </c>
      <c r="E296" s="46">
        <v>8.175</v>
      </c>
      <c r="F296" s="46">
        <v>7.5</v>
      </c>
      <c r="G296" s="46">
        <v>5.15</v>
      </c>
      <c r="H296" s="46">
        <v>7.8</v>
      </c>
      <c r="I296" s="47">
        <f t="shared" si="5"/>
        <v>28.625000000000004</v>
      </c>
      <c r="J296" s="16">
        <f>SUM(I296+I297)</f>
        <v>70.342</v>
      </c>
      <c r="K296" s="129">
        <v>30</v>
      </c>
    </row>
    <row r="297" spans="2:11" ht="18" customHeight="1">
      <c r="B297" s="53"/>
      <c r="C297" s="44" t="s">
        <v>112</v>
      </c>
      <c r="D297" s="73" t="s">
        <v>75</v>
      </c>
      <c r="E297" s="48">
        <v>12.375</v>
      </c>
      <c r="F297" s="48">
        <v>8.1</v>
      </c>
      <c r="G297" s="48">
        <v>8.875</v>
      </c>
      <c r="H297" s="48">
        <v>12.367</v>
      </c>
      <c r="I297" s="49">
        <f t="shared" si="5"/>
        <v>41.717</v>
      </c>
      <c r="J297" s="50">
        <f>SUM(I296+I297)</f>
        <v>70.342</v>
      </c>
      <c r="K297" s="129"/>
    </row>
    <row r="298" spans="2:11" ht="12.75" customHeight="1">
      <c r="B298" s="53">
        <v>166</v>
      </c>
      <c r="C298" s="44" t="s">
        <v>171</v>
      </c>
      <c r="D298" s="73" t="s">
        <v>48</v>
      </c>
      <c r="E298" s="46">
        <v>8.575</v>
      </c>
      <c r="F298" s="46">
        <v>4.133</v>
      </c>
      <c r="G298" s="46">
        <v>6.2</v>
      </c>
      <c r="H298" s="46">
        <v>7.4</v>
      </c>
      <c r="I298" s="47">
        <f t="shared" si="5"/>
        <v>26.308</v>
      </c>
      <c r="J298" s="16">
        <f>SUM(I298+I299)</f>
        <v>70.06700000000001</v>
      </c>
      <c r="K298" s="129">
        <v>31</v>
      </c>
    </row>
    <row r="299" spans="2:11" ht="18" customHeight="1">
      <c r="B299" s="53"/>
      <c r="C299" s="44" t="s">
        <v>306</v>
      </c>
      <c r="D299" s="73" t="s">
        <v>47</v>
      </c>
      <c r="E299" s="48">
        <v>12.85</v>
      </c>
      <c r="F299" s="48">
        <v>8.3</v>
      </c>
      <c r="G299" s="48">
        <v>9.475</v>
      </c>
      <c r="H299" s="48">
        <v>13.134</v>
      </c>
      <c r="I299" s="49">
        <f t="shared" si="5"/>
        <v>43.759</v>
      </c>
      <c r="J299" s="50">
        <f>SUM(I298+I299)</f>
        <v>70.06700000000001</v>
      </c>
      <c r="K299" s="129"/>
    </row>
    <row r="300" spans="2:11" ht="12.75" customHeight="1">
      <c r="B300" s="53">
        <v>218</v>
      </c>
      <c r="C300" s="44" t="s">
        <v>182</v>
      </c>
      <c r="D300" s="73" t="s">
        <v>51</v>
      </c>
      <c r="E300" s="46">
        <v>8.362</v>
      </c>
      <c r="F300" s="46">
        <v>5.733</v>
      </c>
      <c r="G300" s="46">
        <v>5.5</v>
      </c>
      <c r="H300" s="46">
        <v>6.734</v>
      </c>
      <c r="I300" s="47">
        <f t="shared" si="5"/>
        <v>26.329</v>
      </c>
      <c r="J300" s="16">
        <f>SUM(I300+I301)</f>
        <v>68.946</v>
      </c>
      <c r="K300" s="129">
        <v>32</v>
      </c>
    </row>
    <row r="301" spans="2:11" ht="18" customHeight="1">
      <c r="B301" s="53"/>
      <c r="C301" s="44" t="s">
        <v>69</v>
      </c>
      <c r="D301" s="73" t="s">
        <v>67</v>
      </c>
      <c r="E301" s="48">
        <v>12.325</v>
      </c>
      <c r="F301" s="48">
        <v>8.2</v>
      </c>
      <c r="G301" s="48">
        <v>10.625</v>
      </c>
      <c r="H301" s="48">
        <v>11.467</v>
      </c>
      <c r="I301" s="49">
        <f t="shared" si="5"/>
        <v>42.617</v>
      </c>
      <c r="J301" s="50">
        <f>SUM(I300+I301)</f>
        <v>68.946</v>
      </c>
      <c r="K301" s="129"/>
    </row>
    <row r="302" spans="2:11" ht="12.75" customHeight="1">
      <c r="B302" s="53">
        <v>257</v>
      </c>
      <c r="C302" s="44" t="s">
        <v>198</v>
      </c>
      <c r="D302" s="73" t="s">
        <v>94</v>
      </c>
      <c r="E302" s="46">
        <v>8.55</v>
      </c>
      <c r="F302" s="46">
        <v>4.4</v>
      </c>
      <c r="G302" s="46">
        <v>4.15</v>
      </c>
      <c r="H302" s="46">
        <v>7.567</v>
      </c>
      <c r="I302" s="47">
        <f>SUM(E302+F302+G302+H302)</f>
        <v>24.667</v>
      </c>
      <c r="J302" s="16">
        <f>SUM(I302+I303)</f>
        <v>67.592</v>
      </c>
      <c r="K302" s="129">
        <v>33</v>
      </c>
    </row>
    <row r="303" spans="2:11" ht="18" customHeight="1">
      <c r="B303" s="53"/>
      <c r="C303" s="44" t="s">
        <v>306</v>
      </c>
      <c r="D303" s="73" t="s">
        <v>93</v>
      </c>
      <c r="E303" s="48">
        <v>12.325</v>
      </c>
      <c r="F303" s="48">
        <v>8.133</v>
      </c>
      <c r="G303" s="48">
        <v>10</v>
      </c>
      <c r="H303" s="48">
        <v>12.467</v>
      </c>
      <c r="I303" s="49">
        <f>SUM(E303+F303+G303+H303)</f>
        <v>42.925</v>
      </c>
      <c r="J303" s="50">
        <f>SUM(I302+I303)</f>
        <v>67.592</v>
      </c>
      <c r="K303" s="129"/>
    </row>
    <row r="304" spans="2:11" ht="12.75" customHeight="1">
      <c r="B304" s="53">
        <v>213</v>
      </c>
      <c r="C304" s="44" t="s">
        <v>179</v>
      </c>
      <c r="D304" s="73" t="s">
        <v>54</v>
      </c>
      <c r="E304" s="46">
        <v>7.837</v>
      </c>
      <c r="F304" s="46">
        <v>2</v>
      </c>
      <c r="G304" s="46">
        <v>4.6</v>
      </c>
      <c r="H304" s="46">
        <v>4.5</v>
      </c>
      <c r="I304" s="47">
        <f>SUM(E304+F304+G304+H304)</f>
        <v>18.936999999999998</v>
      </c>
      <c r="J304" s="16">
        <f>SUM(I304+I305)</f>
        <v>60.879</v>
      </c>
      <c r="K304" s="129">
        <v>34</v>
      </c>
    </row>
    <row r="305" spans="2:11" ht="18" customHeight="1">
      <c r="B305" s="53"/>
      <c r="C305" s="44" t="s">
        <v>180</v>
      </c>
      <c r="D305" s="73" t="s">
        <v>64</v>
      </c>
      <c r="E305" s="48">
        <v>12</v>
      </c>
      <c r="F305" s="48">
        <v>8.233</v>
      </c>
      <c r="G305" s="48">
        <v>10.175</v>
      </c>
      <c r="H305" s="48">
        <v>11.534</v>
      </c>
      <c r="I305" s="49">
        <f>SUM(E305+F305+G305+H305)</f>
        <v>41.942</v>
      </c>
      <c r="J305" s="50">
        <f>SUM(I304+I305)</f>
        <v>60.879</v>
      </c>
      <c r="K305" s="129"/>
    </row>
    <row r="306" spans="2:11" ht="12.75" customHeight="1">
      <c r="B306" s="53">
        <v>242</v>
      </c>
      <c r="C306" s="44" t="s">
        <v>193</v>
      </c>
      <c r="D306" s="73" t="s">
        <v>70</v>
      </c>
      <c r="E306" s="46">
        <v>7.8</v>
      </c>
      <c r="F306" s="46">
        <v>7.966</v>
      </c>
      <c r="G306" s="46">
        <v>6.5</v>
      </c>
      <c r="H306" s="46">
        <v>7.134</v>
      </c>
      <c r="I306" s="47">
        <f>SUM(E306+F306+G306+H306)</f>
        <v>29.4</v>
      </c>
      <c r="J306" s="16">
        <f>SUM(I306+I307)</f>
        <v>51.708</v>
      </c>
      <c r="K306" s="129">
        <v>35</v>
      </c>
    </row>
    <row r="307" spans="2:11" ht="18" customHeight="1">
      <c r="B307" s="53"/>
      <c r="C307" s="44" t="s">
        <v>135</v>
      </c>
      <c r="D307" s="73" t="s">
        <v>85</v>
      </c>
      <c r="E307" s="48">
        <v>0</v>
      </c>
      <c r="F307" s="48">
        <v>11.733</v>
      </c>
      <c r="G307" s="48">
        <v>10.575</v>
      </c>
      <c r="H307" s="48">
        <v>0</v>
      </c>
      <c r="I307" s="49">
        <f>SUM(E307+F307+G307+H307)</f>
        <v>22.308</v>
      </c>
      <c r="J307" s="50">
        <f>SUM(I306+I307)</f>
        <v>51.708</v>
      </c>
      <c r="K307" s="129"/>
    </row>
    <row r="308" spans="2:11" ht="12.75" customHeight="1">
      <c r="B308" s="53">
        <v>275</v>
      </c>
      <c r="C308" s="44" t="s">
        <v>206</v>
      </c>
      <c r="D308" s="73" t="s">
        <v>51</v>
      </c>
      <c r="E308" s="46">
        <v>0</v>
      </c>
      <c r="F308" s="46">
        <v>8</v>
      </c>
      <c r="G308" s="46">
        <v>8.125</v>
      </c>
      <c r="H308" s="46">
        <v>0</v>
      </c>
      <c r="I308" s="47">
        <f>SUM(E308+F308+G308+H308)</f>
        <v>16.125</v>
      </c>
      <c r="J308" s="16">
        <f>SUM(I308+I309)</f>
        <v>41.275</v>
      </c>
      <c r="K308" s="129">
        <v>36</v>
      </c>
    </row>
    <row r="309" spans="2:11" ht="18" customHeight="1">
      <c r="B309" s="53"/>
      <c r="C309" s="44" t="s">
        <v>106</v>
      </c>
      <c r="D309" s="73" t="s">
        <v>104</v>
      </c>
      <c r="E309" s="48">
        <v>0</v>
      </c>
      <c r="F309" s="48">
        <v>12</v>
      </c>
      <c r="G309" s="48">
        <v>13.15</v>
      </c>
      <c r="H309" s="48">
        <v>0</v>
      </c>
      <c r="I309" s="49">
        <f>SUM(E309+F309+G309+H309)</f>
        <v>25.15</v>
      </c>
      <c r="J309" s="50">
        <f>SUM(I308+I309)</f>
        <v>41.275</v>
      </c>
      <c r="K309" s="129"/>
    </row>
    <row r="310" spans="2:11" ht="12.75" customHeight="1">
      <c r="B310" s="80">
        <v>301</v>
      </c>
      <c r="C310" s="106" t="s">
        <v>274</v>
      </c>
      <c r="D310" s="73" t="s">
        <v>83</v>
      </c>
      <c r="E310" s="46">
        <v>0</v>
      </c>
      <c r="F310" s="46">
        <v>0</v>
      </c>
      <c r="G310" s="46">
        <v>0</v>
      </c>
      <c r="H310" s="46">
        <v>0</v>
      </c>
      <c r="I310" s="47">
        <f>SUM(E310+F310+G310+H310)</f>
        <v>0</v>
      </c>
      <c r="J310" s="16">
        <f>SUM(I310+I311)</f>
        <v>0</v>
      </c>
      <c r="K310" s="129"/>
    </row>
    <row r="311" spans="2:11" ht="15" customHeight="1">
      <c r="B311" s="51"/>
      <c r="C311" s="44" t="s">
        <v>287</v>
      </c>
      <c r="D311" s="73" t="s">
        <v>44</v>
      </c>
      <c r="E311" s="48">
        <v>0</v>
      </c>
      <c r="F311" s="48">
        <v>0</v>
      </c>
      <c r="G311" s="48">
        <v>0</v>
      </c>
      <c r="H311" s="48">
        <v>0</v>
      </c>
      <c r="I311" s="49">
        <f>SUM(E311+F311+G311+H311)</f>
        <v>0</v>
      </c>
      <c r="J311" s="50">
        <f>SUM(I310+I311)</f>
        <v>0</v>
      </c>
      <c r="K311" s="129"/>
    </row>
    <row r="312" spans="2:11" ht="12.75" customHeight="1">
      <c r="B312" s="80">
        <v>302</v>
      </c>
      <c r="C312" s="106" t="s">
        <v>275</v>
      </c>
      <c r="D312" s="73" t="s">
        <v>48</v>
      </c>
      <c r="E312" s="46">
        <v>0</v>
      </c>
      <c r="F312" s="46">
        <v>0</v>
      </c>
      <c r="G312" s="46">
        <v>0</v>
      </c>
      <c r="H312" s="46">
        <v>0</v>
      </c>
      <c r="I312" s="47">
        <f>SUM(E312+F312+G312+H312)</f>
        <v>0</v>
      </c>
      <c r="J312" s="16">
        <f>SUM(I312+I313)</f>
        <v>0</v>
      </c>
      <c r="K312" s="129"/>
    </row>
    <row r="313" spans="2:11" ht="18" customHeight="1">
      <c r="B313" s="51"/>
      <c r="C313" s="44" t="s">
        <v>311</v>
      </c>
      <c r="D313" s="73" t="s">
        <v>155</v>
      </c>
      <c r="E313" s="48">
        <v>0</v>
      </c>
      <c r="F313" s="48">
        <v>0</v>
      </c>
      <c r="G313" s="48">
        <v>0</v>
      </c>
      <c r="H313" s="48">
        <v>0</v>
      </c>
      <c r="I313" s="49">
        <f>SUM(E313+F313+G313+H313)</f>
        <v>0</v>
      </c>
      <c r="J313" s="50">
        <f>SUM(I312+I313)</f>
        <v>0</v>
      </c>
      <c r="K313" s="129"/>
    </row>
    <row r="314" spans="2:11" ht="18" customHeight="1">
      <c r="B314" s="51"/>
      <c r="C314" s="44"/>
      <c r="D314" s="73"/>
      <c r="E314" s="48"/>
      <c r="F314" s="48"/>
      <c r="G314" s="48"/>
      <c r="H314" s="48"/>
      <c r="I314" s="49"/>
      <c r="J314" s="50"/>
      <c r="K314" s="122"/>
    </row>
    <row r="315" spans="2:11" ht="18" customHeight="1">
      <c r="B315" s="51"/>
      <c r="C315" s="44"/>
      <c r="D315" s="73"/>
      <c r="E315" s="48"/>
      <c r="F315" s="48"/>
      <c r="G315" s="48"/>
      <c r="H315" s="48"/>
      <c r="I315" s="49"/>
      <c r="J315" s="50"/>
      <c r="K315" s="122"/>
    </row>
    <row r="316" spans="2:11" ht="18" customHeight="1">
      <c r="B316" s="51"/>
      <c r="C316" s="44"/>
      <c r="D316" s="73"/>
      <c r="E316" s="48"/>
      <c r="F316" s="48"/>
      <c r="G316" s="48"/>
      <c r="H316" s="48"/>
      <c r="I316" s="49"/>
      <c r="J316" s="50"/>
      <c r="K316" s="122"/>
    </row>
    <row r="317" ht="15">
      <c r="B317" s="33"/>
    </row>
    <row r="318" spans="3:10" ht="15.75">
      <c r="C318" s="9" t="s">
        <v>5</v>
      </c>
      <c r="D318" s="10"/>
      <c r="E318" s="10"/>
      <c r="F318" s="10"/>
      <c r="G318" s="10"/>
      <c r="I318" s="10" t="s">
        <v>23</v>
      </c>
      <c r="J318" s="68"/>
    </row>
    <row r="319" spans="3:10" ht="15.75">
      <c r="C319" s="9" t="s">
        <v>15</v>
      </c>
      <c r="D319" s="10"/>
      <c r="E319" s="10"/>
      <c r="F319" s="10"/>
      <c r="G319" s="10"/>
      <c r="I319" t="s">
        <v>24</v>
      </c>
      <c r="J319" s="10"/>
    </row>
    <row r="320" spans="3:7" ht="15">
      <c r="C320" s="11"/>
      <c r="D320" s="10"/>
      <c r="E320" s="10"/>
      <c r="F320" s="10"/>
      <c r="G320" s="10"/>
    </row>
    <row r="321" spans="3:10" ht="15.75">
      <c r="C321" s="9" t="s">
        <v>6</v>
      </c>
      <c r="D321" s="10"/>
      <c r="E321" s="10"/>
      <c r="F321" s="10"/>
      <c r="G321" s="10"/>
      <c r="I321" t="s">
        <v>29</v>
      </c>
      <c r="J321" s="68"/>
    </row>
    <row r="322" spans="3:10" ht="15.75">
      <c r="C322" s="9" t="s">
        <v>15</v>
      </c>
      <c r="D322" s="10"/>
      <c r="E322" s="10"/>
      <c r="F322" s="10"/>
      <c r="G322" s="10"/>
      <c r="I322" t="s">
        <v>41</v>
      </c>
      <c r="J322" s="68"/>
    </row>
  </sheetData>
  <sheetProtection/>
  <mergeCells count="118">
    <mergeCell ref="K10:K11"/>
    <mergeCell ref="K12:K13"/>
    <mergeCell ref="K14:K15"/>
    <mergeCell ref="K16:K17"/>
    <mergeCell ref="K18:K19"/>
    <mergeCell ref="K20:K21"/>
    <mergeCell ref="A1:K1"/>
    <mergeCell ref="A3:K3"/>
    <mergeCell ref="A4:K4"/>
    <mergeCell ref="E6:K6"/>
    <mergeCell ref="E7:G7"/>
    <mergeCell ref="K8:K9"/>
    <mergeCell ref="K34:K35"/>
    <mergeCell ref="K36:K37"/>
    <mergeCell ref="K38:K39"/>
    <mergeCell ref="K40:K41"/>
    <mergeCell ref="K42:K43"/>
    <mergeCell ref="K44:K45"/>
    <mergeCell ref="K22:K23"/>
    <mergeCell ref="K24:K25"/>
    <mergeCell ref="K26:K27"/>
    <mergeCell ref="K28:K29"/>
    <mergeCell ref="K30:K31"/>
    <mergeCell ref="K32:K33"/>
    <mergeCell ref="K58:K59"/>
    <mergeCell ref="A115:K115"/>
    <mergeCell ref="A117:K117"/>
    <mergeCell ref="A118:K118"/>
    <mergeCell ref="E120:K120"/>
    <mergeCell ref="K122:K123"/>
    <mergeCell ref="K46:K47"/>
    <mergeCell ref="K48:K49"/>
    <mergeCell ref="K50:K51"/>
    <mergeCell ref="K52:K53"/>
    <mergeCell ref="K54:K55"/>
    <mergeCell ref="K56:K57"/>
    <mergeCell ref="K136:K137"/>
    <mergeCell ref="K138:K139"/>
    <mergeCell ref="K140:K141"/>
    <mergeCell ref="K142:K143"/>
    <mergeCell ref="K144:K145"/>
    <mergeCell ref="K146:K147"/>
    <mergeCell ref="K124:K125"/>
    <mergeCell ref="K126:K127"/>
    <mergeCell ref="K128:K129"/>
    <mergeCell ref="K130:K131"/>
    <mergeCell ref="K132:K133"/>
    <mergeCell ref="K134:K135"/>
    <mergeCell ref="K160:K161"/>
    <mergeCell ref="K162:K163"/>
    <mergeCell ref="K164:K165"/>
    <mergeCell ref="K166:K167"/>
    <mergeCell ref="K168:K169"/>
    <mergeCell ref="K170:K171"/>
    <mergeCell ref="K148:K149"/>
    <mergeCell ref="K150:K151"/>
    <mergeCell ref="K152:K153"/>
    <mergeCell ref="K154:K155"/>
    <mergeCell ref="K156:K157"/>
    <mergeCell ref="K158:K159"/>
    <mergeCell ref="K184:K185"/>
    <mergeCell ref="K186:K187"/>
    <mergeCell ref="K188:K189"/>
    <mergeCell ref="K190:K191"/>
    <mergeCell ref="K192:K193"/>
    <mergeCell ref="K194:K195"/>
    <mergeCell ref="K172:K173"/>
    <mergeCell ref="K174:K175"/>
    <mergeCell ref="K176:K177"/>
    <mergeCell ref="K178:K179"/>
    <mergeCell ref="K180:K181"/>
    <mergeCell ref="K182:K183"/>
    <mergeCell ref="E234:K234"/>
    <mergeCell ref="K236:K237"/>
    <mergeCell ref="K238:K239"/>
    <mergeCell ref="K240:K241"/>
    <mergeCell ref="K242:K243"/>
    <mergeCell ref="K244:K245"/>
    <mergeCell ref="K196:K197"/>
    <mergeCell ref="K198:K199"/>
    <mergeCell ref="K200:K201"/>
    <mergeCell ref="A229:K229"/>
    <mergeCell ref="A231:K231"/>
    <mergeCell ref="A232:K232"/>
    <mergeCell ref="K258:K259"/>
    <mergeCell ref="K260:K261"/>
    <mergeCell ref="K262:K263"/>
    <mergeCell ref="K264:K265"/>
    <mergeCell ref="K266:K267"/>
    <mergeCell ref="K268:K269"/>
    <mergeCell ref="K246:K247"/>
    <mergeCell ref="K248:K249"/>
    <mergeCell ref="K250:K251"/>
    <mergeCell ref="K252:K253"/>
    <mergeCell ref="K254:K255"/>
    <mergeCell ref="K256:K257"/>
    <mergeCell ref="K282:K283"/>
    <mergeCell ref="K284:K285"/>
    <mergeCell ref="K286:K287"/>
    <mergeCell ref="K288:K289"/>
    <mergeCell ref="K290:K291"/>
    <mergeCell ref="K292:K293"/>
    <mergeCell ref="K270:K271"/>
    <mergeCell ref="K272:K273"/>
    <mergeCell ref="K274:K275"/>
    <mergeCell ref="K276:K277"/>
    <mergeCell ref="K278:K279"/>
    <mergeCell ref="K280:K281"/>
    <mergeCell ref="K306:K307"/>
    <mergeCell ref="K308:K309"/>
    <mergeCell ref="K310:K311"/>
    <mergeCell ref="K312:K313"/>
    <mergeCell ref="K294:K295"/>
    <mergeCell ref="K296:K297"/>
    <mergeCell ref="K298:K299"/>
    <mergeCell ref="K300:K301"/>
    <mergeCell ref="K302:K303"/>
    <mergeCell ref="K304:K30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2"/>
  <sheetViews>
    <sheetView zoomScalePageLayoutView="0" workbookViewId="0" topLeftCell="A29">
      <selection activeCell="Q43" sqref="Q43"/>
    </sheetView>
  </sheetViews>
  <sheetFormatPr defaultColWidth="9.140625" defaultRowHeight="15"/>
  <cols>
    <col min="1" max="1" width="6.00390625" style="0" customWidth="1"/>
    <col min="2" max="2" width="5.8515625" style="0" customWidth="1"/>
    <col min="3" max="3" width="16.00390625" style="0" customWidth="1"/>
    <col min="4" max="4" width="13.7109375" style="0" customWidth="1"/>
    <col min="5" max="6" width="7.28125" style="0" customWidth="1"/>
    <col min="7" max="7" width="8.00390625" style="0" customWidth="1"/>
    <col min="8" max="8" width="7.7109375" style="0" customWidth="1"/>
    <col min="9" max="9" width="8.57421875" style="0" customWidth="1"/>
    <col min="10" max="10" width="8.7109375" style="0" customWidth="1"/>
    <col min="11" max="11" width="5.8515625" style="0" customWidth="1"/>
    <col min="12" max="12" width="10.57421875" style="0" customWidth="1"/>
    <col min="13" max="13" width="8.28125" style="0" customWidth="1"/>
  </cols>
  <sheetData>
    <row r="1" spans="1:11" ht="12.7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ht="10.5" customHeight="1"/>
    <row r="3" spans="1:11" ht="18.75" customHeight="1">
      <c r="A3" s="137" t="str">
        <f>'[1]Лист1'!$A$3</f>
        <v>ПЕРВЕНСТВО  РОССИИ СРЕДИ СПОРТИВНЫХ ШКОЛ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6.5" customHeight="1">
      <c r="A4" s="138" t="s">
        <v>27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3:11" ht="13.5" customHeight="1">
      <c r="C5" s="6"/>
      <c r="D5" s="6"/>
      <c r="E5" s="6"/>
      <c r="F5" s="6"/>
      <c r="G5" s="6"/>
      <c r="H5" s="6"/>
      <c r="I5" s="6"/>
      <c r="J5" s="6"/>
      <c r="K5" s="6"/>
    </row>
    <row r="6" spans="3:11" ht="14.25" customHeight="1">
      <c r="C6" s="1"/>
      <c r="D6" s="8"/>
      <c r="E6" s="130" t="s">
        <v>7</v>
      </c>
      <c r="F6" s="130"/>
      <c r="G6" s="130"/>
      <c r="H6" s="130"/>
      <c r="I6" s="130"/>
      <c r="J6" s="130"/>
      <c r="K6" s="130"/>
    </row>
    <row r="7" spans="3:11" ht="18" customHeight="1">
      <c r="C7" s="12" t="s">
        <v>31</v>
      </c>
      <c r="D7" s="8"/>
      <c r="E7" s="139" t="s">
        <v>33</v>
      </c>
      <c r="F7" s="139"/>
      <c r="G7" s="139"/>
      <c r="H7" s="8"/>
      <c r="I7" t="s">
        <v>28</v>
      </c>
      <c r="K7" s="8"/>
    </row>
    <row r="8" spans="2:11" ht="13.5" customHeight="1">
      <c r="B8" s="39" t="s">
        <v>8</v>
      </c>
      <c r="C8" s="114" t="s">
        <v>9</v>
      </c>
      <c r="D8" s="98" t="s">
        <v>26</v>
      </c>
      <c r="E8" s="5"/>
      <c r="F8" s="5"/>
      <c r="G8" s="5"/>
      <c r="H8" s="5"/>
      <c r="I8" s="41" t="s">
        <v>17</v>
      </c>
      <c r="J8" s="40" t="s">
        <v>10</v>
      </c>
      <c r="K8" s="131" t="s">
        <v>2</v>
      </c>
    </row>
    <row r="9" spans="2:13" ht="15" customHeight="1">
      <c r="B9" s="55" t="s">
        <v>16</v>
      </c>
      <c r="C9" s="115"/>
      <c r="D9" s="99"/>
      <c r="E9" s="7"/>
      <c r="F9" s="7"/>
      <c r="G9" s="7"/>
      <c r="H9" s="7"/>
      <c r="I9" s="42" t="s">
        <v>18</v>
      </c>
      <c r="J9" s="43" t="s">
        <v>11</v>
      </c>
      <c r="K9" s="132"/>
      <c r="M9" s="2"/>
    </row>
    <row r="10" spans="2:13" ht="13.5" customHeight="1">
      <c r="B10" s="75">
        <v>100</v>
      </c>
      <c r="C10" s="76" t="s">
        <v>42</v>
      </c>
      <c r="D10" s="81" t="s">
        <v>282</v>
      </c>
      <c r="E10" s="77">
        <v>12.85</v>
      </c>
      <c r="F10" s="77">
        <v>11.7</v>
      </c>
      <c r="G10" s="77">
        <v>12.825</v>
      </c>
      <c r="H10" s="77">
        <v>13.867</v>
      </c>
      <c r="I10" s="78">
        <f aca="true" t="shared" si="0" ref="I10:I41">SUM(E10+F10+G10+H10)</f>
        <v>51.242000000000004</v>
      </c>
      <c r="J10" s="79">
        <f>SUM(I10+I11)</f>
        <v>101.125</v>
      </c>
      <c r="K10" s="133">
        <v>1</v>
      </c>
      <c r="M10" s="2"/>
    </row>
    <row r="11" spans="2:13" ht="18" customHeight="1">
      <c r="B11" s="53"/>
      <c r="C11" s="44" t="s">
        <v>284</v>
      </c>
      <c r="D11" s="73" t="s">
        <v>44</v>
      </c>
      <c r="E11" s="48">
        <v>13.275</v>
      </c>
      <c r="F11" s="48">
        <v>10.133</v>
      </c>
      <c r="G11" s="48">
        <v>12.775</v>
      </c>
      <c r="H11" s="48">
        <v>13.7</v>
      </c>
      <c r="I11" s="49">
        <f t="shared" si="0"/>
        <v>49.882999999999996</v>
      </c>
      <c r="J11" s="50">
        <f>SUM(I10+I11)</f>
        <v>101.125</v>
      </c>
      <c r="K11" s="129"/>
      <c r="L11" s="3"/>
      <c r="M11" s="4"/>
    </row>
    <row r="12" spans="2:13" ht="12.75" customHeight="1">
      <c r="B12" s="113">
        <v>277</v>
      </c>
      <c r="C12" s="2" t="s">
        <v>208</v>
      </c>
      <c r="D12" s="103" t="s">
        <v>48</v>
      </c>
      <c r="E12" s="46">
        <v>13.85</v>
      </c>
      <c r="F12" s="46">
        <v>12.266</v>
      </c>
      <c r="G12" s="46">
        <v>13.825</v>
      </c>
      <c r="H12" s="46">
        <v>11.634</v>
      </c>
      <c r="I12" s="47">
        <f t="shared" si="0"/>
        <v>51.575</v>
      </c>
      <c r="J12" s="16">
        <f>SUM(I12+I13)</f>
        <v>104.408</v>
      </c>
      <c r="K12" s="129">
        <v>2</v>
      </c>
      <c r="L12" s="3"/>
      <c r="M12" s="4"/>
    </row>
    <row r="13" spans="3:13" ht="18" customHeight="1">
      <c r="C13" s="128" t="s">
        <v>285</v>
      </c>
      <c r="D13" s="103" t="s">
        <v>155</v>
      </c>
      <c r="E13" s="48">
        <v>14</v>
      </c>
      <c r="F13" s="48">
        <v>12.033</v>
      </c>
      <c r="G13" s="48">
        <v>13.4</v>
      </c>
      <c r="H13" s="48">
        <v>13.4</v>
      </c>
      <c r="I13" s="49">
        <f t="shared" si="0"/>
        <v>52.833</v>
      </c>
      <c r="J13" s="50">
        <f>SUM(I12+I13)</f>
        <v>104.408</v>
      </c>
      <c r="K13" s="129"/>
      <c r="L13" s="3"/>
      <c r="M13" s="4"/>
    </row>
    <row r="14" spans="2:13" ht="12.75" customHeight="1">
      <c r="B14" s="53">
        <v>124</v>
      </c>
      <c r="C14" s="44" t="s">
        <v>45</v>
      </c>
      <c r="D14" s="73" t="s">
        <v>48</v>
      </c>
      <c r="E14" s="46">
        <v>13.15</v>
      </c>
      <c r="F14" s="46">
        <v>6.866</v>
      </c>
      <c r="G14" s="46">
        <v>12.35</v>
      </c>
      <c r="H14" s="46">
        <v>13.534</v>
      </c>
      <c r="I14" s="47">
        <f t="shared" si="0"/>
        <v>45.9</v>
      </c>
      <c r="J14" s="16">
        <f>SUM(I14+I15)</f>
        <v>87.85</v>
      </c>
      <c r="K14" s="129">
        <v>3</v>
      </c>
      <c r="L14" s="3"/>
      <c r="M14" s="4"/>
    </row>
    <row r="15" spans="2:13" ht="18" customHeight="1">
      <c r="B15" s="53"/>
      <c r="C15" s="44" t="s">
        <v>286</v>
      </c>
      <c r="D15" s="73" t="s">
        <v>47</v>
      </c>
      <c r="E15" s="48">
        <v>12.175</v>
      </c>
      <c r="F15" s="48">
        <v>5.933</v>
      </c>
      <c r="G15" s="48">
        <v>11.375</v>
      </c>
      <c r="H15" s="48">
        <v>12.467</v>
      </c>
      <c r="I15" s="49">
        <f t="shared" si="0"/>
        <v>41.95</v>
      </c>
      <c r="J15" s="50">
        <f>SUM(I14+I15)</f>
        <v>87.85</v>
      </c>
      <c r="K15" s="129"/>
      <c r="L15" s="3"/>
      <c r="M15" s="4"/>
    </row>
    <row r="16" spans="2:13" ht="12.75" customHeight="1">
      <c r="B16" s="53">
        <v>128</v>
      </c>
      <c r="C16" s="44" t="s">
        <v>49</v>
      </c>
      <c r="D16" s="73" t="s">
        <v>51</v>
      </c>
      <c r="E16" s="46">
        <v>12.125</v>
      </c>
      <c r="F16" s="46">
        <v>11.566</v>
      </c>
      <c r="G16" s="46">
        <v>9.975</v>
      </c>
      <c r="H16" s="46">
        <v>12.567</v>
      </c>
      <c r="I16" s="47">
        <f t="shared" si="0"/>
        <v>46.233000000000004</v>
      </c>
      <c r="J16" s="16">
        <f>SUM(I16+I17)</f>
        <v>94.88300000000001</v>
      </c>
      <c r="K16" s="129">
        <v>4</v>
      </c>
      <c r="L16" s="3"/>
      <c r="M16" s="4"/>
    </row>
    <row r="17" spans="2:13" ht="18" customHeight="1">
      <c r="B17" s="53"/>
      <c r="C17" s="44" t="s">
        <v>287</v>
      </c>
      <c r="D17" s="73" t="s">
        <v>52</v>
      </c>
      <c r="E17" s="48">
        <v>13.05</v>
      </c>
      <c r="F17" s="48">
        <v>10.633</v>
      </c>
      <c r="G17" s="48">
        <v>12</v>
      </c>
      <c r="H17" s="48">
        <v>12.967</v>
      </c>
      <c r="I17" s="49">
        <f t="shared" si="0"/>
        <v>48.65</v>
      </c>
      <c r="J17" s="50">
        <f>SUM(I16+I17)</f>
        <v>94.88300000000001</v>
      </c>
      <c r="K17" s="129"/>
      <c r="L17" s="3"/>
      <c r="M17" s="4"/>
    </row>
    <row r="18" spans="2:13" ht="12.75" customHeight="1">
      <c r="B18" s="53">
        <v>168</v>
      </c>
      <c r="C18" s="44" t="s">
        <v>53</v>
      </c>
      <c r="D18" s="73" t="s">
        <v>54</v>
      </c>
      <c r="E18" s="46">
        <v>13.475</v>
      </c>
      <c r="F18" s="46">
        <v>11.6</v>
      </c>
      <c r="G18" s="46">
        <v>12.55</v>
      </c>
      <c r="H18" s="46">
        <v>11.934</v>
      </c>
      <c r="I18" s="47">
        <f t="shared" si="0"/>
        <v>49.559</v>
      </c>
      <c r="J18" s="16">
        <f>SUM(I18+I19)</f>
        <v>94.975</v>
      </c>
      <c r="K18" s="129">
        <v>5</v>
      </c>
      <c r="L18" s="3"/>
      <c r="M18" s="4"/>
    </row>
    <row r="19" spans="2:13" ht="18" customHeight="1">
      <c r="B19" s="53"/>
      <c r="C19" s="44" t="s">
        <v>288</v>
      </c>
      <c r="D19" s="73" t="s">
        <v>55</v>
      </c>
      <c r="E19" s="48">
        <v>13.3</v>
      </c>
      <c r="F19" s="48">
        <v>8.966</v>
      </c>
      <c r="G19" s="48">
        <v>12.45</v>
      </c>
      <c r="H19" s="48">
        <v>10.7</v>
      </c>
      <c r="I19" s="49">
        <f t="shared" si="0"/>
        <v>45.416</v>
      </c>
      <c r="J19" s="50">
        <f>SUM(I18+I19)</f>
        <v>94.975</v>
      </c>
      <c r="K19" s="129"/>
      <c r="L19" s="3"/>
      <c r="M19" s="4"/>
    </row>
    <row r="20" spans="2:13" ht="12.75" customHeight="1">
      <c r="B20" s="53">
        <v>180</v>
      </c>
      <c r="C20" s="44" t="s">
        <v>56</v>
      </c>
      <c r="D20" s="73" t="s">
        <v>54</v>
      </c>
      <c r="E20" s="46">
        <v>13.45</v>
      </c>
      <c r="F20" s="46">
        <v>11.3</v>
      </c>
      <c r="G20" s="46">
        <v>11.075</v>
      </c>
      <c r="H20" s="46">
        <v>11.834</v>
      </c>
      <c r="I20" s="47">
        <f t="shared" si="0"/>
        <v>47.659000000000006</v>
      </c>
      <c r="J20" s="16">
        <f>SUM(I20+I21)</f>
        <v>97.042</v>
      </c>
      <c r="K20" s="129">
        <v>6</v>
      </c>
      <c r="L20" s="3"/>
      <c r="M20" s="4"/>
    </row>
    <row r="21" spans="2:13" ht="18" customHeight="1">
      <c r="B21" s="53"/>
      <c r="C21" s="44" t="s">
        <v>287</v>
      </c>
      <c r="D21" s="73" t="s">
        <v>55</v>
      </c>
      <c r="E21" s="48">
        <v>13.575</v>
      </c>
      <c r="F21" s="48">
        <v>11.466</v>
      </c>
      <c r="G21" s="48">
        <v>11.675</v>
      </c>
      <c r="H21" s="48">
        <v>12.667</v>
      </c>
      <c r="I21" s="49">
        <f t="shared" si="0"/>
        <v>49.382999999999996</v>
      </c>
      <c r="J21" s="50">
        <f>SUM(I20+I21)</f>
        <v>97.042</v>
      </c>
      <c r="K21" s="129"/>
      <c r="L21" s="3"/>
      <c r="M21" s="4"/>
    </row>
    <row r="22" spans="2:13" ht="12.75" customHeight="1">
      <c r="B22" s="53">
        <v>204</v>
      </c>
      <c r="C22" s="44" t="s">
        <v>57</v>
      </c>
      <c r="D22" s="73" t="s">
        <v>70</v>
      </c>
      <c r="E22" s="46">
        <v>12.4</v>
      </c>
      <c r="F22" s="46">
        <v>11.466</v>
      </c>
      <c r="G22" s="46">
        <v>11.25</v>
      </c>
      <c r="H22" s="46">
        <v>11.367</v>
      </c>
      <c r="I22" s="47">
        <f t="shared" si="0"/>
        <v>46.483000000000004</v>
      </c>
      <c r="J22" s="16">
        <f>SUM(I22+I23)</f>
        <v>92.616</v>
      </c>
      <c r="K22" s="129">
        <v>7</v>
      </c>
      <c r="L22" s="3"/>
      <c r="M22" s="4"/>
    </row>
    <row r="23" spans="2:13" ht="18" customHeight="1">
      <c r="B23" s="53"/>
      <c r="C23" s="44" t="s">
        <v>289</v>
      </c>
      <c r="D23" s="73" t="s">
        <v>60</v>
      </c>
      <c r="E23" s="48">
        <v>12.525</v>
      </c>
      <c r="F23" s="48">
        <v>11.433</v>
      </c>
      <c r="G23" s="48">
        <v>10.875</v>
      </c>
      <c r="H23" s="48">
        <v>11.3</v>
      </c>
      <c r="I23" s="49">
        <f t="shared" si="0"/>
        <v>46.132999999999996</v>
      </c>
      <c r="J23" s="50">
        <f>SUM(I22+I23)</f>
        <v>92.616</v>
      </c>
      <c r="K23" s="129"/>
      <c r="L23" s="3"/>
      <c r="M23" s="4"/>
    </row>
    <row r="24" spans="2:13" ht="12.75" customHeight="1">
      <c r="B24" s="53">
        <v>205</v>
      </c>
      <c r="C24" s="44" t="s">
        <v>61</v>
      </c>
      <c r="D24" s="73" t="s">
        <v>59</v>
      </c>
      <c r="E24" s="46">
        <v>12.225</v>
      </c>
      <c r="F24" s="46">
        <v>11.5</v>
      </c>
      <c r="G24" s="46">
        <v>12.175</v>
      </c>
      <c r="H24" s="46">
        <v>10.9</v>
      </c>
      <c r="I24" s="47">
        <f t="shared" si="0"/>
        <v>46.800000000000004</v>
      </c>
      <c r="J24" s="16">
        <f>SUM(I24+I25)</f>
        <v>46.800000000000004</v>
      </c>
      <c r="K24" s="129">
        <v>8</v>
      </c>
      <c r="L24" s="3"/>
      <c r="M24" s="4"/>
    </row>
    <row r="25" spans="2:13" ht="18" customHeight="1">
      <c r="B25" s="53"/>
      <c r="C25" s="44" t="s">
        <v>290</v>
      </c>
      <c r="D25" s="73" t="s">
        <v>62</v>
      </c>
      <c r="E25" s="48">
        <v>0</v>
      </c>
      <c r="F25" s="48">
        <v>0</v>
      </c>
      <c r="G25" s="48">
        <v>0</v>
      </c>
      <c r="H25" s="48">
        <v>0</v>
      </c>
      <c r="I25" s="49">
        <f t="shared" si="0"/>
        <v>0</v>
      </c>
      <c r="J25" s="50">
        <f>SUM(I24+I25)</f>
        <v>46.800000000000004</v>
      </c>
      <c r="K25" s="129"/>
      <c r="L25" s="3"/>
      <c r="M25" s="4"/>
    </row>
    <row r="26" spans="1:13" ht="12.75" customHeight="1">
      <c r="A26" s="116"/>
      <c r="B26" s="53">
        <v>278</v>
      </c>
      <c r="C26" s="44" t="s">
        <v>209</v>
      </c>
      <c r="D26" s="73" t="s">
        <v>74</v>
      </c>
      <c r="E26" s="46">
        <v>12.45</v>
      </c>
      <c r="F26" s="46">
        <v>9.333</v>
      </c>
      <c r="G26" s="46">
        <v>10.85</v>
      </c>
      <c r="H26" s="46">
        <v>9.934</v>
      </c>
      <c r="I26" s="47">
        <f t="shared" si="0"/>
        <v>42.567</v>
      </c>
      <c r="J26" s="16">
        <f>SUM(I26+I27)</f>
        <v>88.11699999999999</v>
      </c>
      <c r="K26" s="129">
        <v>9</v>
      </c>
      <c r="L26" s="117"/>
      <c r="M26" s="4"/>
    </row>
    <row r="27" spans="2:13" s="116" customFormat="1" ht="18" customHeight="1">
      <c r="B27" s="53"/>
      <c r="C27" s="44" t="s">
        <v>291</v>
      </c>
      <c r="D27" s="73" t="s">
        <v>210</v>
      </c>
      <c r="E27" s="48">
        <v>12.225</v>
      </c>
      <c r="F27" s="48">
        <v>10.4</v>
      </c>
      <c r="G27" s="48">
        <v>11.925</v>
      </c>
      <c r="H27" s="48">
        <v>11</v>
      </c>
      <c r="I27" s="49">
        <f t="shared" si="0"/>
        <v>45.55</v>
      </c>
      <c r="J27" s="50">
        <f>SUM(I26+I27)</f>
        <v>88.11699999999999</v>
      </c>
      <c r="K27" s="129"/>
      <c r="L27" s="117"/>
      <c r="M27" s="118"/>
    </row>
    <row r="28" spans="2:13" ht="12.75" customHeight="1">
      <c r="B28" s="53">
        <v>209</v>
      </c>
      <c r="C28" s="44" t="s">
        <v>63</v>
      </c>
      <c r="D28" s="73" t="s">
        <v>54</v>
      </c>
      <c r="E28" s="46">
        <v>12.825</v>
      </c>
      <c r="F28" s="46">
        <v>8.833</v>
      </c>
      <c r="G28" s="46">
        <v>10.975</v>
      </c>
      <c r="H28" s="46">
        <v>12.534</v>
      </c>
      <c r="I28" s="47">
        <f t="shared" si="0"/>
        <v>45.167</v>
      </c>
      <c r="J28" s="16">
        <f>SUM(I28+I29)</f>
        <v>88.40899999999999</v>
      </c>
      <c r="K28" s="129">
        <v>10</v>
      </c>
      <c r="L28" s="3"/>
      <c r="M28" s="4"/>
    </row>
    <row r="29" spans="2:13" ht="18" customHeight="1">
      <c r="B29" s="53"/>
      <c r="C29" s="44" t="s">
        <v>46</v>
      </c>
      <c r="D29" s="73" t="s">
        <v>64</v>
      </c>
      <c r="E29" s="48">
        <v>12.65</v>
      </c>
      <c r="F29" s="48">
        <v>8.5</v>
      </c>
      <c r="G29" s="48">
        <v>9.925</v>
      </c>
      <c r="H29" s="48">
        <v>12.167</v>
      </c>
      <c r="I29" s="49">
        <f t="shared" si="0"/>
        <v>43.242</v>
      </c>
      <c r="J29" s="50">
        <f>SUM(I28+I29)</f>
        <v>88.40899999999999</v>
      </c>
      <c r="K29" s="129"/>
      <c r="L29" s="3"/>
      <c r="M29" s="4"/>
    </row>
    <row r="30" spans="2:12" ht="12.75" customHeight="1">
      <c r="B30" s="53">
        <v>224</v>
      </c>
      <c r="C30" s="44" t="s">
        <v>72</v>
      </c>
      <c r="D30" s="73" t="s">
        <v>74</v>
      </c>
      <c r="E30" s="46">
        <v>12.9</v>
      </c>
      <c r="F30" s="46">
        <v>10.433</v>
      </c>
      <c r="G30" s="46">
        <v>11.025</v>
      </c>
      <c r="H30" s="46">
        <v>12.4</v>
      </c>
      <c r="I30" s="47">
        <f t="shared" si="0"/>
        <v>46.757999999999996</v>
      </c>
      <c r="J30" s="16">
        <f>SUM(I30+I31)</f>
        <v>78.866</v>
      </c>
      <c r="K30" s="129">
        <v>11</v>
      </c>
      <c r="L30" s="3"/>
    </row>
    <row r="31" spans="2:12" ht="18" customHeight="1">
      <c r="B31" s="53"/>
      <c r="C31" s="44" t="s">
        <v>73</v>
      </c>
      <c r="D31" s="73" t="s">
        <v>75</v>
      </c>
      <c r="E31" s="48">
        <v>0</v>
      </c>
      <c r="F31" s="48">
        <v>10.233</v>
      </c>
      <c r="G31" s="48">
        <v>9.675</v>
      </c>
      <c r="H31" s="48">
        <v>12.2</v>
      </c>
      <c r="I31" s="49">
        <f t="shared" si="0"/>
        <v>32.108000000000004</v>
      </c>
      <c r="J31" s="50">
        <f>SUM(I30+I31)</f>
        <v>78.866</v>
      </c>
      <c r="K31" s="129"/>
      <c r="L31" s="3"/>
    </row>
    <row r="32" spans="2:12" ht="12.75" customHeight="1">
      <c r="B32" s="53">
        <v>219</v>
      </c>
      <c r="C32" s="44" t="s">
        <v>68</v>
      </c>
      <c r="D32" s="73" t="s">
        <v>70</v>
      </c>
      <c r="E32" s="46">
        <v>12.8</v>
      </c>
      <c r="F32" s="46">
        <v>9.233</v>
      </c>
      <c r="G32" s="46">
        <v>9.65</v>
      </c>
      <c r="H32" s="46">
        <v>10.967</v>
      </c>
      <c r="I32" s="47">
        <f t="shared" si="0"/>
        <v>42.65</v>
      </c>
      <c r="J32" s="16">
        <f>SUM(I32+I33)</f>
        <v>85.1</v>
      </c>
      <c r="K32" s="129">
        <v>12</v>
      </c>
      <c r="L32" s="3"/>
    </row>
    <row r="33" spans="2:12" ht="18" customHeight="1">
      <c r="B33" s="53"/>
      <c r="C33" s="44" t="s">
        <v>69</v>
      </c>
      <c r="D33" s="73" t="s">
        <v>71</v>
      </c>
      <c r="E33" s="48">
        <v>12.95</v>
      </c>
      <c r="F33" s="48">
        <v>8.666</v>
      </c>
      <c r="G33" s="48">
        <v>9.6</v>
      </c>
      <c r="H33" s="48">
        <v>11.234</v>
      </c>
      <c r="I33" s="49">
        <f t="shared" si="0"/>
        <v>42.45</v>
      </c>
      <c r="J33" s="50">
        <f>SUM(I32+I33)</f>
        <v>85.1</v>
      </c>
      <c r="K33" s="129"/>
      <c r="L33" s="3"/>
    </row>
    <row r="34" spans="2:13" ht="12.75" customHeight="1">
      <c r="B34" s="53">
        <v>243</v>
      </c>
      <c r="C34" s="44" t="s">
        <v>86</v>
      </c>
      <c r="D34" s="73" t="s">
        <v>88</v>
      </c>
      <c r="E34" s="46">
        <v>13.85</v>
      </c>
      <c r="F34" s="46">
        <v>10.9</v>
      </c>
      <c r="G34" s="46">
        <v>12.95</v>
      </c>
      <c r="H34" s="46">
        <v>12.7</v>
      </c>
      <c r="I34" s="47">
        <f t="shared" si="0"/>
        <v>50.400000000000006</v>
      </c>
      <c r="J34" s="16">
        <f>SUM(I34+I35)</f>
        <v>98.866</v>
      </c>
      <c r="K34" s="129">
        <v>13</v>
      </c>
      <c r="L34" s="3"/>
      <c r="M34" s="4"/>
    </row>
    <row r="35" spans="2:12" ht="18" customHeight="1">
      <c r="B35" s="53"/>
      <c r="C35" s="44" t="s">
        <v>87</v>
      </c>
      <c r="D35" s="73" t="s">
        <v>34</v>
      </c>
      <c r="E35" s="48">
        <v>13.8</v>
      </c>
      <c r="F35" s="48">
        <v>9.466</v>
      </c>
      <c r="G35" s="48">
        <v>12.4</v>
      </c>
      <c r="H35" s="48">
        <v>12.8</v>
      </c>
      <c r="I35" s="49">
        <f t="shared" si="0"/>
        <v>48.465999999999994</v>
      </c>
      <c r="J35" s="50">
        <f>SUM(I34+I35)</f>
        <v>98.866</v>
      </c>
      <c r="K35" s="129"/>
      <c r="L35" s="3"/>
    </row>
    <row r="36" spans="2:12" ht="12.75" customHeight="1">
      <c r="B36" s="53">
        <v>246</v>
      </c>
      <c r="C36" s="44" t="s">
        <v>89</v>
      </c>
      <c r="D36" s="73" t="s">
        <v>88</v>
      </c>
      <c r="E36" s="46">
        <v>12.9</v>
      </c>
      <c r="F36" s="46">
        <v>10.166</v>
      </c>
      <c r="G36" s="46">
        <v>10.1</v>
      </c>
      <c r="H36" s="46">
        <v>12.8</v>
      </c>
      <c r="I36" s="47">
        <f t="shared" si="0"/>
        <v>45.96600000000001</v>
      </c>
      <c r="J36" s="16">
        <f>SUM(I36+I37)</f>
        <v>91.557</v>
      </c>
      <c r="K36" s="129">
        <v>14</v>
      </c>
      <c r="L36" s="3"/>
    </row>
    <row r="37" spans="2:13" ht="18" customHeight="1">
      <c r="B37" s="53"/>
      <c r="C37" s="44" t="s">
        <v>291</v>
      </c>
      <c r="D37" s="73" t="s">
        <v>34</v>
      </c>
      <c r="E37" s="48">
        <v>13.15</v>
      </c>
      <c r="F37" s="48">
        <v>9.266</v>
      </c>
      <c r="G37" s="48">
        <v>10.475</v>
      </c>
      <c r="H37" s="48">
        <v>12.7</v>
      </c>
      <c r="I37" s="49">
        <f t="shared" si="0"/>
        <v>45.590999999999994</v>
      </c>
      <c r="J37" s="50">
        <f>SUM(I36+I37)</f>
        <v>91.557</v>
      </c>
      <c r="K37" s="129"/>
      <c r="L37" s="3"/>
      <c r="M37" s="4"/>
    </row>
    <row r="38" spans="2:13" ht="12.75" customHeight="1">
      <c r="B38" s="53">
        <v>229</v>
      </c>
      <c r="C38" s="44" t="s">
        <v>76</v>
      </c>
      <c r="D38" s="73" t="s">
        <v>70</v>
      </c>
      <c r="E38" s="46">
        <v>12.975</v>
      </c>
      <c r="F38" s="46">
        <v>10.7</v>
      </c>
      <c r="G38" s="46">
        <v>12.625</v>
      </c>
      <c r="H38" s="46">
        <v>11.934</v>
      </c>
      <c r="I38" s="47">
        <f t="shared" si="0"/>
        <v>48.233999999999995</v>
      </c>
      <c r="J38" s="16">
        <f>SUM(I38+I39)</f>
        <v>97.967</v>
      </c>
      <c r="K38" s="129">
        <v>15</v>
      </c>
      <c r="L38" s="3"/>
      <c r="M38" s="4"/>
    </row>
    <row r="39" spans="2:13" s="116" customFormat="1" ht="15.75" customHeight="1">
      <c r="B39" s="53"/>
      <c r="C39" s="44" t="s">
        <v>292</v>
      </c>
      <c r="D39" s="73" t="s">
        <v>77</v>
      </c>
      <c r="E39" s="48">
        <v>12.875</v>
      </c>
      <c r="F39" s="48">
        <v>11.933</v>
      </c>
      <c r="G39" s="48">
        <v>12.125</v>
      </c>
      <c r="H39" s="48">
        <v>12.8</v>
      </c>
      <c r="I39" s="49">
        <f t="shared" si="0"/>
        <v>49.733000000000004</v>
      </c>
      <c r="J39" s="50">
        <f>SUM(I38+I39)</f>
        <v>97.967</v>
      </c>
      <c r="K39" s="129"/>
      <c r="L39" s="117"/>
      <c r="M39" s="118"/>
    </row>
    <row r="40" spans="2:12" ht="12.75" customHeight="1">
      <c r="B40" s="53">
        <v>230</v>
      </c>
      <c r="C40" s="44" t="s">
        <v>78</v>
      </c>
      <c r="D40" s="73" t="s">
        <v>51</v>
      </c>
      <c r="E40" s="46">
        <v>13.175</v>
      </c>
      <c r="F40" s="46">
        <v>13.933</v>
      </c>
      <c r="G40" s="46">
        <v>13.45</v>
      </c>
      <c r="H40" s="46">
        <v>13.867</v>
      </c>
      <c r="I40" s="47">
        <f t="shared" si="0"/>
        <v>54.425</v>
      </c>
      <c r="J40" s="16">
        <f>SUM(I40+I41)</f>
        <v>107.067</v>
      </c>
      <c r="K40" s="129">
        <v>16</v>
      </c>
      <c r="L40" s="3"/>
    </row>
    <row r="41" spans="2:12" s="116" customFormat="1" ht="18" customHeight="1">
      <c r="B41" s="53"/>
      <c r="C41" s="44" t="s">
        <v>293</v>
      </c>
      <c r="D41" s="73" t="s">
        <v>80</v>
      </c>
      <c r="E41" s="48">
        <v>13.375</v>
      </c>
      <c r="F41" s="48">
        <v>13.8</v>
      </c>
      <c r="G41" s="48">
        <v>12.6</v>
      </c>
      <c r="H41" s="48">
        <v>12.867</v>
      </c>
      <c r="I41" s="49">
        <f t="shared" si="0"/>
        <v>52.641999999999996</v>
      </c>
      <c r="J41" s="50">
        <f>SUM(I40+I41)</f>
        <v>107.067</v>
      </c>
      <c r="K41" s="129"/>
      <c r="L41" s="117"/>
    </row>
    <row r="42" spans="2:13" ht="12.75" customHeight="1">
      <c r="B42" s="53">
        <v>272</v>
      </c>
      <c r="C42" s="44" t="s">
        <v>102</v>
      </c>
      <c r="D42" s="73" t="s">
        <v>51</v>
      </c>
      <c r="E42" s="46">
        <v>12.475</v>
      </c>
      <c r="F42" s="46">
        <v>8.566</v>
      </c>
      <c r="G42" s="46">
        <v>12.75</v>
      </c>
      <c r="H42" s="46">
        <v>11.467</v>
      </c>
      <c r="I42" s="47">
        <f aca="true" t="shared" si="1" ref="I42:I59">SUM(E42+F42+G42+H42)</f>
        <v>45.257999999999996</v>
      </c>
      <c r="J42" s="16">
        <f>SUM(I42+I43)</f>
        <v>91.28299999999999</v>
      </c>
      <c r="K42" s="129">
        <v>17</v>
      </c>
      <c r="L42" s="3"/>
      <c r="M42" s="4"/>
    </row>
    <row r="43" spans="2:13" ht="18" customHeight="1">
      <c r="B43" s="53"/>
      <c r="C43" s="44" t="s">
        <v>103</v>
      </c>
      <c r="D43" s="73" t="s">
        <v>104</v>
      </c>
      <c r="E43" s="48">
        <v>11.625</v>
      </c>
      <c r="F43" s="48">
        <v>10.7</v>
      </c>
      <c r="G43" s="48">
        <v>11.1</v>
      </c>
      <c r="H43" s="48">
        <v>12.6</v>
      </c>
      <c r="I43" s="49">
        <f t="shared" si="1"/>
        <v>46.025</v>
      </c>
      <c r="J43" s="50">
        <f>SUM(I42+I43)</f>
        <v>91.28299999999999</v>
      </c>
      <c r="K43" s="129"/>
      <c r="L43" s="3"/>
      <c r="M43" s="4"/>
    </row>
    <row r="44" spans="2:12" ht="12.75" customHeight="1">
      <c r="B44" s="53">
        <v>238</v>
      </c>
      <c r="C44" s="44" t="s">
        <v>84</v>
      </c>
      <c r="D44" s="73" t="s">
        <v>70</v>
      </c>
      <c r="E44" s="46">
        <v>12.525</v>
      </c>
      <c r="F44" s="46">
        <v>8.6</v>
      </c>
      <c r="G44" s="46">
        <v>12.5</v>
      </c>
      <c r="H44" s="46">
        <v>11.5</v>
      </c>
      <c r="I44" s="47">
        <f t="shared" si="1"/>
        <v>45.125</v>
      </c>
      <c r="J44" s="16">
        <f>SUM(I44+I45)</f>
        <v>88.68299999999999</v>
      </c>
      <c r="K44" s="129">
        <v>18</v>
      </c>
      <c r="L44" s="3"/>
    </row>
    <row r="45" spans="2:12" ht="18" customHeight="1">
      <c r="B45" s="53"/>
      <c r="C45" s="44" t="s">
        <v>50</v>
      </c>
      <c r="D45" s="73" t="s">
        <v>85</v>
      </c>
      <c r="E45" s="48">
        <v>12.725</v>
      </c>
      <c r="F45" s="48">
        <v>7.766</v>
      </c>
      <c r="G45" s="48">
        <v>11.5</v>
      </c>
      <c r="H45" s="48">
        <v>11.567</v>
      </c>
      <c r="I45" s="49">
        <f t="shared" si="1"/>
        <v>43.558</v>
      </c>
      <c r="J45" s="50">
        <f>SUM(I44+I45)</f>
        <v>88.68299999999999</v>
      </c>
      <c r="K45" s="129"/>
      <c r="L45" s="3"/>
    </row>
    <row r="46" spans="2:12" ht="12.75" customHeight="1">
      <c r="B46" s="53">
        <v>214</v>
      </c>
      <c r="C46" s="44" t="s">
        <v>65</v>
      </c>
      <c r="D46" s="73" t="s">
        <v>51</v>
      </c>
      <c r="E46" s="46">
        <v>13.25</v>
      </c>
      <c r="F46" s="46">
        <v>13.033</v>
      </c>
      <c r="G46" s="46">
        <v>14.55</v>
      </c>
      <c r="H46" s="46">
        <v>13.767</v>
      </c>
      <c r="I46" s="47">
        <f t="shared" si="1"/>
        <v>54.599999999999994</v>
      </c>
      <c r="J46" s="16">
        <f>SUM(I46+I47)</f>
        <v>108.292</v>
      </c>
      <c r="K46" s="129">
        <v>19</v>
      </c>
      <c r="L46" s="3"/>
    </row>
    <row r="47" spans="2:12" ht="18" customHeight="1">
      <c r="B47" s="53"/>
      <c r="C47" s="44" t="s">
        <v>66</v>
      </c>
      <c r="D47" s="73" t="s">
        <v>67</v>
      </c>
      <c r="E47" s="48">
        <v>13.275</v>
      </c>
      <c r="F47" s="48">
        <v>12.2</v>
      </c>
      <c r="G47" s="48">
        <v>15.05</v>
      </c>
      <c r="H47" s="48">
        <v>13.167</v>
      </c>
      <c r="I47" s="49">
        <f t="shared" si="1"/>
        <v>53.69200000000001</v>
      </c>
      <c r="J47" s="50">
        <f>SUM(I46+I47)</f>
        <v>108.292</v>
      </c>
      <c r="K47" s="129"/>
      <c r="L47" s="3"/>
    </row>
    <row r="48" spans="2:12" ht="12.75" customHeight="1">
      <c r="B48" s="53">
        <v>254</v>
      </c>
      <c r="C48" s="44" t="s">
        <v>92</v>
      </c>
      <c r="D48" s="73" t="s">
        <v>94</v>
      </c>
      <c r="E48" s="46">
        <v>12.75</v>
      </c>
      <c r="F48" s="46">
        <v>12.333</v>
      </c>
      <c r="G48" s="46">
        <v>12.75</v>
      </c>
      <c r="H48" s="46">
        <v>12.4</v>
      </c>
      <c r="I48" s="47">
        <f t="shared" si="1"/>
        <v>50.233</v>
      </c>
      <c r="J48" s="16">
        <f>SUM(I48+I49)</f>
        <v>99.75</v>
      </c>
      <c r="K48" s="129">
        <v>20</v>
      </c>
      <c r="L48" s="3"/>
    </row>
    <row r="49" spans="2:12" ht="18" customHeight="1">
      <c r="B49" s="53"/>
      <c r="C49" s="44" t="s">
        <v>43</v>
      </c>
      <c r="D49" s="73" t="s">
        <v>93</v>
      </c>
      <c r="E49" s="48">
        <v>12.1</v>
      </c>
      <c r="F49" s="48">
        <v>13.133</v>
      </c>
      <c r="G49" s="48">
        <v>11.45</v>
      </c>
      <c r="H49" s="48">
        <v>12.834</v>
      </c>
      <c r="I49" s="49">
        <f t="shared" si="1"/>
        <v>49.516999999999996</v>
      </c>
      <c r="J49" s="50">
        <f>SUM(I48+I49)</f>
        <v>99.75</v>
      </c>
      <c r="K49" s="129"/>
      <c r="L49" s="13"/>
    </row>
    <row r="50" spans="2:12" ht="12.75" customHeight="1">
      <c r="B50" s="53">
        <v>256</v>
      </c>
      <c r="C50" s="44" t="s">
        <v>153</v>
      </c>
      <c r="D50" s="73" t="s">
        <v>94</v>
      </c>
      <c r="E50" s="46">
        <v>13.15</v>
      </c>
      <c r="F50" s="46">
        <v>10.6</v>
      </c>
      <c r="G50" s="46">
        <v>12.8</v>
      </c>
      <c r="H50" s="46">
        <v>0</v>
      </c>
      <c r="I50" s="47">
        <f t="shared" si="1"/>
        <v>36.55</v>
      </c>
      <c r="J50" s="16">
        <f>SUM(I50+I51)</f>
        <v>74</v>
      </c>
      <c r="K50" s="129">
        <v>21</v>
      </c>
      <c r="L50" s="3"/>
    </row>
    <row r="51" spans="2:12" s="116" customFormat="1" ht="18" customHeight="1">
      <c r="B51" s="53"/>
      <c r="C51" s="44" t="s">
        <v>287</v>
      </c>
      <c r="D51" s="73" t="s">
        <v>93</v>
      </c>
      <c r="E51" s="48">
        <v>13.25</v>
      </c>
      <c r="F51" s="48">
        <v>11.3</v>
      </c>
      <c r="G51" s="48">
        <v>12.9</v>
      </c>
      <c r="H51" s="48">
        <v>0</v>
      </c>
      <c r="I51" s="49">
        <f t="shared" si="1"/>
        <v>37.45</v>
      </c>
      <c r="J51" s="50">
        <f>SUM(I50+I51)</f>
        <v>74</v>
      </c>
      <c r="K51" s="129"/>
      <c r="L51" s="117"/>
    </row>
    <row r="52" spans="2:12" ht="12.75" customHeight="1">
      <c r="B52" s="53">
        <v>263</v>
      </c>
      <c r="C52" s="44" t="s">
        <v>97</v>
      </c>
      <c r="D52" s="73" t="s">
        <v>98</v>
      </c>
      <c r="E52" s="46">
        <v>12.825</v>
      </c>
      <c r="F52" s="46">
        <v>13.9</v>
      </c>
      <c r="G52" s="46">
        <v>12.625</v>
      </c>
      <c r="H52" s="46">
        <v>12.6</v>
      </c>
      <c r="I52" s="47">
        <f t="shared" si="1"/>
        <v>51.95</v>
      </c>
      <c r="J52" s="16">
        <f>SUM(I52+I53)</f>
        <v>104.71700000000001</v>
      </c>
      <c r="K52" s="129">
        <v>22</v>
      </c>
      <c r="L52" s="3"/>
    </row>
    <row r="53" spans="2:12" s="116" customFormat="1" ht="18" customHeight="1">
      <c r="B53" s="53"/>
      <c r="C53" s="44" t="s">
        <v>50</v>
      </c>
      <c r="D53" s="73" t="s">
        <v>44</v>
      </c>
      <c r="E53" s="48">
        <v>12.65</v>
      </c>
      <c r="F53" s="48">
        <v>13.833</v>
      </c>
      <c r="G53" s="48">
        <v>13.55</v>
      </c>
      <c r="H53" s="48">
        <v>12.734</v>
      </c>
      <c r="I53" s="49">
        <f t="shared" si="1"/>
        <v>52.767</v>
      </c>
      <c r="J53" s="50">
        <f>SUM(I52+I53)</f>
        <v>104.71700000000001</v>
      </c>
      <c r="K53" s="129"/>
      <c r="L53" s="117"/>
    </row>
    <row r="54" spans="2:13" ht="12.75" customHeight="1">
      <c r="B54" s="53">
        <v>268</v>
      </c>
      <c r="C54" s="44" t="s">
        <v>99</v>
      </c>
      <c r="D54" s="73" t="s">
        <v>54</v>
      </c>
      <c r="E54" s="46">
        <v>12.875</v>
      </c>
      <c r="F54" s="46">
        <v>8.966</v>
      </c>
      <c r="G54" s="46">
        <v>10.525</v>
      </c>
      <c r="H54" s="46">
        <v>12.8</v>
      </c>
      <c r="I54" s="47">
        <f t="shared" si="1"/>
        <v>45.166</v>
      </c>
      <c r="J54" s="16">
        <f>SUM(I54+I55)</f>
        <v>92.616</v>
      </c>
      <c r="K54" s="129">
        <v>23</v>
      </c>
      <c r="L54" s="3"/>
      <c r="M54" s="4"/>
    </row>
    <row r="55" spans="2:13" ht="18" customHeight="1">
      <c r="B55" s="53"/>
      <c r="C55" s="44" t="s">
        <v>100</v>
      </c>
      <c r="D55" s="73" t="s">
        <v>101</v>
      </c>
      <c r="E55" s="48">
        <v>13.025</v>
      </c>
      <c r="F55" s="48">
        <v>9.433</v>
      </c>
      <c r="G55" s="48">
        <v>12.125</v>
      </c>
      <c r="H55" s="48">
        <v>12.867</v>
      </c>
      <c r="I55" s="49">
        <f t="shared" si="1"/>
        <v>47.45</v>
      </c>
      <c r="J55" s="50">
        <f>SUM(I54+I55)</f>
        <v>92.616</v>
      </c>
      <c r="K55" s="129"/>
      <c r="L55" s="3"/>
      <c r="M55" s="4"/>
    </row>
    <row r="56" spans="2:11" ht="12.75" customHeight="1">
      <c r="B56" s="53">
        <v>251</v>
      </c>
      <c r="C56" s="44" t="s">
        <v>90</v>
      </c>
      <c r="D56" s="74" t="s">
        <v>48</v>
      </c>
      <c r="E56" s="46">
        <v>12.05</v>
      </c>
      <c r="F56" s="46">
        <v>13.2</v>
      </c>
      <c r="G56" s="46">
        <v>11.075</v>
      </c>
      <c r="H56" s="46">
        <v>12.867</v>
      </c>
      <c r="I56" s="47">
        <f t="shared" si="1"/>
        <v>49.19200000000001</v>
      </c>
      <c r="J56" s="16">
        <f>SUM(I56+I57)</f>
        <v>100.083</v>
      </c>
      <c r="K56" s="129">
        <v>24</v>
      </c>
    </row>
    <row r="57" spans="2:11" ht="15" customHeight="1">
      <c r="B57" s="53"/>
      <c r="C57" s="44" t="s">
        <v>294</v>
      </c>
      <c r="D57" s="73" t="s">
        <v>91</v>
      </c>
      <c r="E57" s="48">
        <v>13.225</v>
      </c>
      <c r="F57" s="48">
        <v>10.766</v>
      </c>
      <c r="G57" s="48">
        <v>13.4</v>
      </c>
      <c r="H57" s="48">
        <v>13.5</v>
      </c>
      <c r="I57" s="49">
        <f t="shared" si="1"/>
        <v>50.891</v>
      </c>
      <c r="J57" s="50">
        <f>SUM(I56+I57)</f>
        <v>100.083</v>
      </c>
      <c r="K57" s="129"/>
    </row>
    <row r="58" spans="2:11" ht="12.75" customHeight="1">
      <c r="B58" s="53">
        <v>233</v>
      </c>
      <c r="C58" s="44" t="s">
        <v>81</v>
      </c>
      <c r="D58" s="73" t="s">
        <v>83</v>
      </c>
      <c r="E58" s="46">
        <v>12.725</v>
      </c>
      <c r="F58" s="46">
        <v>9.433</v>
      </c>
      <c r="G58" s="46">
        <v>13.15</v>
      </c>
      <c r="H58" s="46">
        <v>12.567</v>
      </c>
      <c r="I58" s="47">
        <f t="shared" si="1"/>
        <v>47.875</v>
      </c>
      <c r="J58" s="16">
        <f>SUM(I58+I59)</f>
        <v>96.225</v>
      </c>
      <c r="K58" s="129">
        <v>25</v>
      </c>
    </row>
    <row r="59" spans="2:11" ht="18" customHeight="1">
      <c r="B59" s="53"/>
      <c r="C59" s="44" t="s">
        <v>82</v>
      </c>
      <c r="D59" s="73" t="s">
        <v>44</v>
      </c>
      <c r="E59" s="48">
        <v>12.775</v>
      </c>
      <c r="F59" s="48">
        <v>10.5</v>
      </c>
      <c r="G59" s="48">
        <v>11.775</v>
      </c>
      <c r="H59" s="48">
        <v>13.3</v>
      </c>
      <c r="I59" s="49">
        <f t="shared" si="1"/>
        <v>48.349999999999994</v>
      </c>
      <c r="J59" s="50">
        <f>SUM(I58+I59)</f>
        <v>96.225</v>
      </c>
      <c r="K59" s="129"/>
    </row>
    <row r="60" spans="2:11" ht="12.75" customHeight="1">
      <c r="B60" s="53"/>
      <c r="C60" s="44" t="s">
        <v>278</v>
      </c>
      <c r="D60" s="73" t="s">
        <v>48</v>
      </c>
      <c r="E60" s="48"/>
      <c r="F60" s="48"/>
      <c r="G60" s="48"/>
      <c r="H60" s="48"/>
      <c r="I60" s="49"/>
      <c r="J60" s="50"/>
      <c r="K60" s="100"/>
    </row>
    <row r="61" spans="2:11" ht="18" customHeight="1">
      <c r="B61" s="53"/>
      <c r="C61" s="44" t="s">
        <v>119</v>
      </c>
      <c r="D61" s="73" t="s">
        <v>91</v>
      </c>
      <c r="E61" s="48"/>
      <c r="F61" s="109" t="s">
        <v>277</v>
      </c>
      <c r="G61" s="48"/>
      <c r="H61" s="48"/>
      <c r="I61" s="49"/>
      <c r="J61" s="50"/>
      <c r="K61" s="100"/>
    </row>
    <row r="62" spans="2:11" ht="12.75" customHeight="1">
      <c r="B62" s="53"/>
      <c r="C62" s="44" t="s">
        <v>279</v>
      </c>
      <c r="D62" s="73" t="s">
        <v>48</v>
      </c>
      <c r="E62" s="48"/>
      <c r="F62" s="109"/>
      <c r="G62" s="48"/>
      <c r="H62" s="48"/>
      <c r="I62" s="49"/>
      <c r="J62" s="50"/>
      <c r="K62" s="101"/>
    </row>
    <row r="63" spans="2:11" ht="15" customHeight="1">
      <c r="B63" s="53"/>
      <c r="C63" s="44" t="s">
        <v>203</v>
      </c>
      <c r="D63" s="73" t="s">
        <v>155</v>
      </c>
      <c r="E63" s="48"/>
      <c r="F63" s="109" t="s">
        <v>277</v>
      </c>
      <c r="G63" s="48"/>
      <c r="H63" s="48"/>
      <c r="I63" s="49"/>
      <c r="J63" s="50"/>
      <c r="K63" s="101"/>
    </row>
    <row r="64" spans="2:11" ht="15" customHeight="1">
      <c r="B64" s="53"/>
      <c r="C64" s="44"/>
      <c r="D64" s="73"/>
      <c r="E64" s="48"/>
      <c r="F64" s="109"/>
      <c r="G64" s="48"/>
      <c r="H64" s="48"/>
      <c r="I64" s="49"/>
      <c r="J64" s="50"/>
      <c r="K64" s="101"/>
    </row>
    <row r="65" spans="2:11" ht="15" customHeight="1">
      <c r="B65" s="53"/>
      <c r="C65" s="44"/>
      <c r="D65" s="73"/>
      <c r="E65" s="48"/>
      <c r="F65" s="109"/>
      <c r="G65" s="48"/>
      <c r="H65" s="48"/>
      <c r="I65" s="49"/>
      <c r="J65" s="50"/>
      <c r="K65" s="101"/>
    </row>
    <row r="66" spans="2:11" ht="15" customHeight="1">
      <c r="B66" s="53"/>
      <c r="C66" s="44"/>
      <c r="D66" s="73"/>
      <c r="E66" s="48"/>
      <c r="F66" s="109"/>
      <c r="G66" s="48"/>
      <c r="H66" s="48"/>
      <c r="I66" s="49"/>
      <c r="J66" s="50"/>
      <c r="K66" s="101"/>
    </row>
    <row r="67" spans="2:11" ht="15" customHeight="1">
      <c r="B67" s="53"/>
      <c r="C67" s="44"/>
      <c r="D67" s="73"/>
      <c r="E67" s="48"/>
      <c r="F67" s="109"/>
      <c r="G67" s="48"/>
      <c r="H67" s="48"/>
      <c r="I67" s="49"/>
      <c r="J67" s="50"/>
      <c r="K67" s="101"/>
    </row>
    <row r="68" ht="15" customHeight="1">
      <c r="B68" s="33"/>
    </row>
    <row r="69" ht="15" customHeight="1">
      <c r="B69" s="33"/>
    </row>
    <row r="70" spans="3:10" ht="15.75" customHeight="1">
      <c r="C70" s="9" t="s">
        <v>5</v>
      </c>
      <c r="D70" s="10"/>
      <c r="E70" s="10"/>
      <c r="F70" s="10"/>
      <c r="G70" s="10"/>
      <c r="I70" s="10" t="s">
        <v>23</v>
      </c>
      <c r="J70" s="68"/>
    </row>
    <row r="71" spans="3:10" ht="14.25" customHeight="1">
      <c r="C71" s="9" t="s">
        <v>15</v>
      </c>
      <c r="D71" s="10"/>
      <c r="E71" s="10"/>
      <c r="F71" s="10"/>
      <c r="G71" s="10"/>
      <c r="I71" t="s">
        <v>24</v>
      </c>
      <c r="J71" s="10"/>
    </row>
    <row r="72" spans="3:7" ht="12.75" customHeight="1">
      <c r="C72" s="11"/>
      <c r="D72" s="10"/>
      <c r="E72" s="10"/>
      <c r="F72" s="10"/>
      <c r="G72" s="10"/>
    </row>
    <row r="73" spans="3:10" ht="12.75" customHeight="1">
      <c r="C73" s="9" t="s">
        <v>6</v>
      </c>
      <c r="D73" s="10"/>
      <c r="E73" s="10"/>
      <c r="F73" s="10"/>
      <c r="G73" s="10"/>
      <c r="I73" t="s">
        <v>29</v>
      </c>
      <c r="J73" s="68"/>
    </row>
    <row r="74" spans="3:10" ht="12.75" customHeight="1">
      <c r="C74" s="9" t="s">
        <v>15</v>
      </c>
      <c r="D74" s="10"/>
      <c r="E74" s="10"/>
      <c r="F74" s="10"/>
      <c r="G74" s="10"/>
      <c r="I74" t="s">
        <v>41</v>
      </c>
      <c r="J74" s="68"/>
    </row>
    <row r="75" spans="3:10" ht="12.75" customHeight="1">
      <c r="C75" s="9"/>
      <c r="D75" s="10"/>
      <c r="E75" s="10"/>
      <c r="F75" s="10"/>
      <c r="G75" s="10"/>
      <c r="J75" s="68"/>
    </row>
    <row r="76" spans="3:10" ht="12.75" customHeight="1">
      <c r="C76" s="9"/>
      <c r="D76" s="10"/>
      <c r="E76" s="10"/>
      <c r="F76" s="10"/>
      <c r="G76" s="10"/>
      <c r="J76" s="68"/>
    </row>
    <row r="77" spans="3:10" ht="12.75" customHeight="1">
      <c r="C77" s="9"/>
      <c r="D77" s="10"/>
      <c r="E77" s="10"/>
      <c r="F77" s="10"/>
      <c r="G77" s="10"/>
      <c r="J77" s="68"/>
    </row>
    <row r="78" spans="3:10" ht="12.75" customHeight="1">
      <c r="C78" s="9"/>
      <c r="D78" s="10"/>
      <c r="E78" s="10"/>
      <c r="F78" s="10"/>
      <c r="G78" s="10"/>
      <c r="J78" s="68"/>
    </row>
    <row r="79" spans="3:10" ht="12.75" customHeight="1">
      <c r="C79" s="9"/>
      <c r="D79" s="10"/>
      <c r="E79" s="10"/>
      <c r="F79" s="10"/>
      <c r="G79" s="10"/>
      <c r="J79" s="68"/>
    </row>
    <row r="80" spans="3:10" ht="12.75" customHeight="1">
      <c r="C80" s="9"/>
      <c r="D80" s="10"/>
      <c r="E80" s="10"/>
      <c r="F80" s="10"/>
      <c r="G80" s="10"/>
      <c r="J80" s="68"/>
    </row>
    <row r="81" spans="3:10" ht="12.75" customHeight="1">
      <c r="C81" s="9"/>
      <c r="D81" s="10"/>
      <c r="E81" s="10"/>
      <c r="F81" s="10"/>
      <c r="G81" s="10"/>
      <c r="J81" s="68"/>
    </row>
    <row r="82" spans="3:10" ht="12.75" customHeight="1">
      <c r="C82" s="9"/>
      <c r="D82" s="10"/>
      <c r="E82" s="10"/>
      <c r="F82" s="10"/>
      <c r="G82" s="10"/>
      <c r="J82" s="68"/>
    </row>
    <row r="83" spans="3:10" ht="12.75" customHeight="1">
      <c r="C83" s="9"/>
      <c r="D83" s="10"/>
      <c r="E83" s="10"/>
      <c r="F83" s="10"/>
      <c r="G83" s="10"/>
      <c r="J83" s="68"/>
    </row>
    <row r="84" spans="3:10" ht="12.75" customHeight="1">
      <c r="C84" s="9"/>
      <c r="D84" s="10"/>
      <c r="E84" s="10"/>
      <c r="F84" s="10"/>
      <c r="G84" s="10"/>
      <c r="J84" s="68"/>
    </row>
    <row r="85" spans="3:10" ht="12.75" customHeight="1">
      <c r="C85" s="9"/>
      <c r="D85" s="10"/>
      <c r="E85" s="10"/>
      <c r="F85" s="10"/>
      <c r="G85" s="10"/>
      <c r="J85" s="68"/>
    </row>
    <row r="86" spans="3:10" ht="12.75" customHeight="1">
      <c r="C86" s="9"/>
      <c r="D86" s="10"/>
      <c r="E86" s="10"/>
      <c r="F86" s="10"/>
      <c r="G86" s="10"/>
      <c r="J86" s="68"/>
    </row>
    <row r="87" spans="3:10" ht="12.75" customHeight="1">
      <c r="C87" s="9"/>
      <c r="D87" s="10"/>
      <c r="E87" s="10"/>
      <c r="F87" s="10"/>
      <c r="G87" s="10"/>
      <c r="J87" s="68"/>
    </row>
    <row r="88" spans="3:10" ht="12.75" customHeight="1">
      <c r="C88" s="9"/>
      <c r="D88" s="10"/>
      <c r="E88" s="10"/>
      <c r="F88" s="10"/>
      <c r="G88" s="10"/>
      <c r="J88" s="68"/>
    </row>
    <row r="89" spans="3:10" ht="12.75" customHeight="1">
      <c r="C89" s="9"/>
      <c r="D89" s="10"/>
      <c r="E89" s="10"/>
      <c r="F89" s="10"/>
      <c r="G89" s="10"/>
      <c r="J89" s="68"/>
    </row>
    <row r="90" spans="3:10" ht="12.75" customHeight="1">
      <c r="C90" s="9"/>
      <c r="D90" s="10"/>
      <c r="E90" s="10"/>
      <c r="F90" s="10"/>
      <c r="G90" s="10"/>
      <c r="J90" s="68"/>
    </row>
    <row r="91" spans="3:10" ht="12.75" customHeight="1">
      <c r="C91" s="9"/>
      <c r="D91" s="10"/>
      <c r="E91" s="10"/>
      <c r="F91" s="10"/>
      <c r="G91" s="10"/>
      <c r="J91" s="68"/>
    </row>
    <row r="92" spans="3:10" ht="12.75" customHeight="1">
      <c r="C92" s="9"/>
      <c r="D92" s="10"/>
      <c r="E92" s="10"/>
      <c r="F92" s="10"/>
      <c r="G92" s="10"/>
      <c r="J92" s="68"/>
    </row>
    <row r="93" spans="3:10" ht="12.75" customHeight="1">
      <c r="C93" s="9"/>
      <c r="D93" s="10"/>
      <c r="E93" s="10"/>
      <c r="F93" s="10"/>
      <c r="G93" s="10"/>
      <c r="J93" s="68"/>
    </row>
    <row r="94" spans="3:10" ht="12.75" customHeight="1">
      <c r="C94" s="9"/>
      <c r="D94" s="10"/>
      <c r="E94" s="10"/>
      <c r="F94" s="10"/>
      <c r="G94" s="10"/>
      <c r="J94" s="68"/>
    </row>
    <row r="95" spans="3:10" ht="12.75" customHeight="1">
      <c r="C95" s="9"/>
      <c r="D95" s="10"/>
      <c r="E95" s="10"/>
      <c r="F95" s="10"/>
      <c r="G95" s="10"/>
      <c r="J95" s="68"/>
    </row>
    <row r="96" spans="3:10" ht="12.75" customHeight="1">
      <c r="C96" s="9"/>
      <c r="D96" s="10"/>
      <c r="E96" s="10"/>
      <c r="F96" s="10"/>
      <c r="G96" s="10"/>
      <c r="J96" s="68"/>
    </row>
    <row r="97" spans="3:10" ht="12.75" customHeight="1">
      <c r="C97" s="9"/>
      <c r="D97" s="10"/>
      <c r="E97" s="10"/>
      <c r="F97" s="10"/>
      <c r="G97" s="10"/>
      <c r="J97" s="68"/>
    </row>
    <row r="98" spans="3:10" ht="12.75" customHeight="1">
      <c r="C98" s="9"/>
      <c r="D98" s="10"/>
      <c r="E98" s="10"/>
      <c r="F98" s="10"/>
      <c r="G98" s="10"/>
      <c r="J98" s="68"/>
    </row>
    <row r="99" spans="3:10" ht="12.75" customHeight="1">
      <c r="C99" s="9"/>
      <c r="D99" s="10"/>
      <c r="E99" s="10"/>
      <c r="F99" s="10"/>
      <c r="G99" s="10"/>
      <c r="J99" s="68"/>
    </row>
    <row r="100" spans="3:10" ht="12.75" customHeight="1">
      <c r="C100" s="9"/>
      <c r="D100" s="10"/>
      <c r="E100" s="10"/>
      <c r="F100" s="10"/>
      <c r="G100" s="10"/>
      <c r="J100" s="68"/>
    </row>
    <row r="101" spans="3:10" ht="12.75" customHeight="1">
      <c r="C101" s="9"/>
      <c r="D101" s="10"/>
      <c r="E101" s="10"/>
      <c r="F101" s="10"/>
      <c r="G101" s="10"/>
      <c r="J101" s="68"/>
    </row>
    <row r="102" spans="3:10" ht="12.75" customHeight="1">
      <c r="C102" s="9"/>
      <c r="D102" s="10"/>
      <c r="E102" s="10"/>
      <c r="F102" s="10"/>
      <c r="G102" s="10"/>
      <c r="J102" s="68"/>
    </row>
    <row r="103" spans="3:10" ht="12.75" customHeight="1">
      <c r="C103" s="9"/>
      <c r="D103" s="10"/>
      <c r="E103" s="10"/>
      <c r="F103" s="10"/>
      <c r="G103" s="10"/>
      <c r="J103" s="68"/>
    </row>
    <row r="104" spans="3:10" ht="12.75" customHeight="1">
      <c r="C104" s="9"/>
      <c r="D104" s="10"/>
      <c r="E104" s="10"/>
      <c r="F104" s="10"/>
      <c r="G104" s="10"/>
      <c r="J104" s="68"/>
    </row>
    <row r="105" spans="3:10" ht="12.75" customHeight="1">
      <c r="C105" s="9"/>
      <c r="D105" s="10"/>
      <c r="E105" s="10"/>
      <c r="F105" s="10"/>
      <c r="G105" s="10"/>
      <c r="J105" s="68"/>
    </row>
    <row r="106" spans="3:10" ht="12.75" customHeight="1">
      <c r="C106" s="9"/>
      <c r="D106" s="10"/>
      <c r="E106" s="10"/>
      <c r="F106" s="10"/>
      <c r="G106" s="10"/>
      <c r="J106" s="68"/>
    </row>
    <row r="107" spans="3:10" ht="12.75" customHeight="1">
      <c r="C107" s="9"/>
      <c r="D107" s="10"/>
      <c r="E107" s="10"/>
      <c r="F107" s="10"/>
      <c r="G107" s="10"/>
      <c r="J107" s="68"/>
    </row>
    <row r="108" spans="3:10" ht="12.75" customHeight="1">
      <c r="C108" s="9"/>
      <c r="D108" s="10"/>
      <c r="E108" s="10"/>
      <c r="F108" s="10"/>
      <c r="G108" s="10"/>
      <c r="J108" s="68"/>
    </row>
    <row r="109" spans="3:10" ht="12.75" customHeight="1">
      <c r="C109" s="9"/>
      <c r="D109" s="10"/>
      <c r="E109" s="10"/>
      <c r="F109" s="10"/>
      <c r="G109" s="10"/>
      <c r="J109" s="68"/>
    </row>
    <row r="110" spans="3:10" ht="12.75" customHeight="1">
      <c r="C110" s="9"/>
      <c r="D110" s="10"/>
      <c r="E110" s="10"/>
      <c r="F110" s="10"/>
      <c r="G110" s="10"/>
      <c r="J110" s="68"/>
    </row>
    <row r="111" spans="3:10" ht="12.75" customHeight="1">
      <c r="C111" s="9"/>
      <c r="D111" s="10"/>
      <c r="E111" s="10"/>
      <c r="F111" s="10"/>
      <c r="G111" s="10"/>
      <c r="J111" s="68"/>
    </row>
    <row r="112" spans="3:10" ht="12.75" customHeight="1">
      <c r="C112" s="9"/>
      <c r="D112" s="10"/>
      <c r="E112" s="10"/>
      <c r="F112" s="10"/>
      <c r="G112" s="10"/>
      <c r="J112" s="68"/>
    </row>
    <row r="113" spans="3:10" ht="12.75" customHeight="1">
      <c r="C113" s="9"/>
      <c r="D113" s="10"/>
      <c r="E113" s="10"/>
      <c r="F113" s="10"/>
      <c r="G113" s="10"/>
      <c r="J113" s="68"/>
    </row>
    <row r="114" spans="3:10" ht="12.75" customHeight="1">
      <c r="C114" s="9"/>
      <c r="D114" s="10"/>
      <c r="E114" s="10"/>
      <c r="F114" s="10"/>
      <c r="G114" s="10"/>
      <c r="J114" s="68"/>
    </row>
    <row r="115" spans="1:11" ht="13.5" customHeight="1">
      <c r="A115" s="136" t="s">
        <v>0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</row>
    <row r="116" ht="9" customHeight="1"/>
    <row r="117" spans="1:11" s="82" customFormat="1" ht="12.75" customHeight="1">
      <c r="A117" s="137" t="str">
        <f>'[1]Лист1'!$A$3</f>
        <v>ПЕРВЕНСТВО  РОССИИ СРЕДИ СПОРТИВНЫХ ШКОЛ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</row>
    <row r="118" spans="1:11" ht="12.75" customHeight="1">
      <c r="A118" s="138" t="s">
        <v>27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</row>
    <row r="119" spans="3:11" ht="11.25" customHeight="1">
      <c r="C119" s="6"/>
      <c r="D119" s="6"/>
      <c r="E119" s="6"/>
      <c r="F119" s="6"/>
      <c r="G119" s="6"/>
      <c r="H119" s="6"/>
      <c r="I119" s="6"/>
      <c r="J119" s="6"/>
      <c r="K119" s="6"/>
    </row>
    <row r="120" spans="3:11" ht="17.25" customHeight="1">
      <c r="C120" s="1"/>
      <c r="D120" s="8"/>
      <c r="E120" s="130" t="s">
        <v>7</v>
      </c>
      <c r="F120" s="130"/>
      <c r="G120" s="130"/>
      <c r="H120" s="130"/>
      <c r="I120" s="130"/>
      <c r="J120" s="130"/>
      <c r="K120" s="130"/>
    </row>
    <row r="121" spans="3:11" ht="17.25" customHeight="1">
      <c r="C121" s="12" t="s">
        <v>30</v>
      </c>
      <c r="D121" s="8"/>
      <c r="E121" s="8"/>
      <c r="F121" s="8" t="s">
        <v>33</v>
      </c>
      <c r="G121" s="8"/>
      <c r="H121" s="8"/>
      <c r="I121" t="s">
        <v>28</v>
      </c>
      <c r="K121" s="8"/>
    </row>
    <row r="122" spans="2:11" ht="13.5" customHeight="1">
      <c r="B122" s="54" t="s">
        <v>8</v>
      </c>
      <c r="C122" s="114" t="s">
        <v>9</v>
      </c>
      <c r="D122" s="98" t="s">
        <v>26</v>
      </c>
      <c r="E122" s="5"/>
      <c r="F122" s="5"/>
      <c r="G122" s="5"/>
      <c r="H122" s="5"/>
      <c r="I122" s="41" t="s">
        <v>17</v>
      </c>
      <c r="J122" s="83" t="s">
        <v>10</v>
      </c>
      <c r="K122" s="131" t="s">
        <v>2</v>
      </c>
    </row>
    <row r="123" spans="2:11" ht="13.5" customHeight="1">
      <c r="B123" s="55" t="s">
        <v>16</v>
      </c>
      <c r="C123" s="115"/>
      <c r="D123" s="99"/>
      <c r="E123" s="7"/>
      <c r="F123" s="7"/>
      <c r="G123" s="7"/>
      <c r="H123" s="7"/>
      <c r="I123" s="42" t="s">
        <v>18</v>
      </c>
      <c r="J123" s="43" t="s">
        <v>11</v>
      </c>
      <c r="K123" s="132"/>
    </row>
    <row r="124" spans="2:11" ht="13.5" customHeight="1">
      <c r="B124" s="75">
        <v>101</v>
      </c>
      <c r="C124" s="76" t="s">
        <v>105</v>
      </c>
      <c r="D124" s="81" t="s">
        <v>107</v>
      </c>
      <c r="E124" s="77">
        <v>12.65</v>
      </c>
      <c r="F124" s="77">
        <v>11.2</v>
      </c>
      <c r="G124" s="77">
        <v>12.425</v>
      </c>
      <c r="H124" s="77">
        <v>12.767</v>
      </c>
      <c r="I124" s="78">
        <f aca="true" t="shared" si="2" ref="I124:I147">SUM(E124+F124+G124+H124)</f>
        <v>49.042</v>
      </c>
      <c r="J124" s="79">
        <f>SUM(I124+I125)</f>
        <v>96.801</v>
      </c>
      <c r="K124" s="133">
        <v>1</v>
      </c>
    </row>
    <row r="125" spans="2:11" ht="15.75" customHeight="1">
      <c r="B125" s="53"/>
      <c r="C125" s="44" t="s">
        <v>295</v>
      </c>
      <c r="D125" s="73" t="s">
        <v>44</v>
      </c>
      <c r="E125" s="48">
        <v>12.5</v>
      </c>
      <c r="F125" s="48">
        <v>10.7</v>
      </c>
      <c r="G125" s="48">
        <v>11.725</v>
      </c>
      <c r="H125" s="48">
        <v>12.834</v>
      </c>
      <c r="I125" s="49">
        <f t="shared" si="2"/>
        <v>47.759</v>
      </c>
      <c r="J125" s="50">
        <f>SUM(I124+I125)</f>
        <v>96.801</v>
      </c>
      <c r="K125" s="129"/>
    </row>
    <row r="126" spans="2:11" ht="12.75" customHeight="1">
      <c r="B126" s="53">
        <v>102</v>
      </c>
      <c r="C126" s="44" t="s">
        <v>108</v>
      </c>
      <c r="D126" s="74" t="s">
        <v>109</v>
      </c>
      <c r="E126" s="46">
        <v>12.625</v>
      </c>
      <c r="F126" s="46">
        <v>11.966</v>
      </c>
      <c r="G126" s="46">
        <v>13.4</v>
      </c>
      <c r="H126" s="46">
        <v>12.8</v>
      </c>
      <c r="I126" s="47">
        <f t="shared" si="2"/>
        <v>50.791</v>
      </c>
      <c r="J126" s="16">
        <f>SUM(I126+I127)</f>
        <v>99.883</v>
      </c>
      <c r="K126" s="129">
        <v>2</v>
      </c>
    </row>
    <row r="127" spans="2:11" ht="15.75" customHeight="1">
      <c r="B127" s="53"/>
      <c r="C127" s="44" t="s">
        <v>296</v>
      </c>
      <c r="D127" s="73" t="s">
        <v>44</v>
      </c>
      <c r="E127" s="48">
        <v>12.175</v>
      </c>
      <c r="F127" s="48">
        <v>10.533</v>
      </c>
      <c r="G127" s="48">
        <v>12.95</v>
      </c>
      <c r="H127" s="48">
        <v>13.434</v>
      </c>
      <c r="I127" s="49">
        <f t="shared" si="2"/>
        <v>49.092</v>
      </c>
      <c r="J127" s="50">
        <f>SUM(I126+I127)</f>
        <v>99.883</v>
      </c>
      <c r="K127" s="129"/>
    </row>
    <row r="128" spans="1:11" s="33" customFormat="1" ht="12.75" customHeight="1">
      <c r="A128"/>
      <c r="B128" s="53">
        <v>103</v>
      </c>
      <c r="C128" s="44" t="s">
        <v>110</v>
      </c>
      <c r="D128" s="74" t="s">
        <v>109</v>
      </c>
      <c r="E128" s="46">
        <v>13.725</v>
      </c>
      <c r="F128" s="46">
        <v>13.9</v>
      </c>
      <c r="G128" s="46">
        <v>13.25</v>
      </c>
      <c r="H128" s="46">
        <v>13.4</v>
      </c>
      <c r="I128" s="47">
        <f t="shared" si="2"/>
        <v>54.275</v>
      </c>
      <c r="J128" s="16">
        <f>SUM(I128+I129)</f>
        <v>106.60900000000001</v>
      </c>
      <c r="K128" s="129">
        <v>3</v>
      </c>
    </row>
    <row r="129" spans="2:11" ht="15.75" customHeight="1">
      <c r="B129" s="53"/>
      <c r="C129" s="44" t="s">
        <v>297</v>
      </c>
      <c r="D129" s="73" t="s">
        <v>44</v>
      </c>
      <c r="E129" s="48">
        <v>13.8</v>
      </c>
      <c r="F129" s="48">
        <v>11.8</v>
      </c>
      <c r="G129" s="48">
        <v>13.4</v>
      </c>
      <c r="H129" s="48">
        <v>13.334</v>
      </c>
      <c r="I129" s="49">
        <f t="shared" si="2"/>
        <v>52.334</v>
      </c>
      <c r="J129" s="50">
        <f>SUM(I128+I129)</f>
        <v>106.60900000000001</v>
      </c>
      <c r="K129" s="129"/>
    </row>
    <row r="130" spans="2:11" ht="12.75" customHeight="1">
      <c r="B130" s="53">
        <v>108</v>
      </c>
      <c r="C130" s="44" t="s">
        <v>111</v>
      </c>
      <c r="D130" s="74" t="s">
        <v>109</v>
      </c>
      <c r="E130" s="46">
        <v>0</v>
      </c>
      <c r="F130" s="46">
        <v>13.233</v>
      </c>
      <c r="G130" s="46">
        <v>13.05</v>
      </c>
      <c r="H130" s="46">
        <v>13.834</v>
      </c>
      <c r="I130" s="47">
        <f t="shared" si="2"/>
        <v>40.117000000000004</v>
      </c>
      <c r="J130" s="16">
        <f>SUM(I130+I131)</f>
        <v>91.667</v>
      </c>
      <c r="K130" s="129">
        <v>4</v>
      </c>
    </row>
    <row r="131" spans="2:11" ht="15.75" customHeight="1">
      <c r="B131" s="53"/>
      <c r="C131" s="44" t="s">
        <v>298</v>
      </c>
      <c r="D131" s="73" t="s">
        <v>44</v>
      </c>
      <c r="E131" s="48">
        <v>13.6</v>
      </c>
      <c r="F131" s="48">
        <v>12.433</v>
      </c>
      <c r="G131" s="48">
        <v>12.65</v>
      </c>
      <c r="H131" s="48">
        <v>12.867</v>
      </c>
      <c r="I131" s="49">
        <f t="shared" si="2"/>
        <v>51.55</v>
      </c>
      <c r="J131" s="50">
        <f>SUM(I130+I131)</f>
        <v>91.667</v>
      </c>
      <c r="K131" s="129"/>
    </row>
    <row r="132" spans="2:11" ht="12.75" customHeight="1">
      <c r="B132" s="53">
        <v>115</v>
      </c>
      <c r="C132" s="44" t="s">
        <v>113</v>
      </c>
      <c r="D132" s="73" t="s">
        <v>51</v>
      </c>
      <c r="E132" s="46">
        <v>12.85</v>
      </c>
      <c r="F132" s="46">
        <v>10.7</v>
      </c>
      <c r="G132" s="46">
        <v>12.3</v>
      </c>
      <c r="H132" s="46">
        <v>12.3</v>
      </c>
      <c r="I132" s="47">
        <f t="shared" si="2"/>
        <v>48.14999999999999</v>
      </c>
      <c r="J132" s="16">
        <f>SUM(I132+I133)</f>
        <v>95.06599999999999</v>
      </c>
      <c r="K132" s="129">
        <v>5</v>
      </c>
    </row>
    <row r="133" spans="2:11" ht="15.75" customHeight="1">
      <c r="B133" s="53"/>
      <c r="C133" s="44" t="s">
        <v>299</v>
      </c>
      <c r="D133" s="73" t="s">
        <v>114</v>
      </c>
      <c r="E133" s="48">
        <v>12.45</v>
      </c>
      <c r="F133" s="48">
        <v>10.066</v>
      </c>
      <c r="G133" s="48">
        <v>11.7</v>
      </c>
      <c r="H133" s="48">
        <v>12.7</v>
      </c>
      <c r="I133" s="49">
        <f t="shared" si="2"/>
        <v>46.916</v>
      </c>
      <c r="J133" s="50">
        <f>SUM(I132+I133)</f>
        <v>95.06599999999999</v>
      </c>
      <c r="K133" s="129"/>
    </row>
    <row r="134" spans="2:11" ht="12.75" customHeight="1">
      <c r="B134" s="53">
        <v>116</v>
      </c>
      <c r="C134" s="44" t="s">
        <v>115</v>
      </c>
      <c r="D134" s="73" t="s">
        <v>51</v>
      </c>
      <c r="E134" s="46">
        <v>13.325</v>
      </c>
      <c r="F134" s="46">
        <v>13.366</v>
      </c>
      <c r="G134" s="46">
        <v>12.3</v>
      </c>
      <c r="H134" s="46">
        <v>12.734</v>
      </c>
      <c r="I134" s="47">
        <f t="shared" si="2"/>
        <v>51.725</v>
      </c>
      <c r="J134" s="16">
        <f>SUM(I134+I135)</f>
        <v>103.584</v>
      </c>
      <c r="K134" s="129">
        <v>6</v>
      </c>
    </row>
    <row r="135" spans="2:11" ht="15.75" customHeight="1">
      <c r="B135" s="53"/>
      <c r="C135" s="44" t="s">
        <v>287</v>
      </c>
      <c r="D135" s="73" t="s">
        <v>114</v>
      </c>
      <c r="E135" s="48">
        <v>13.875</v>
      </c>
      <c r="F135" s="48">
        <v>13</v>
      </c>
      <c r="G135" s="48">
        <v>11.15</v>
      </c>
      <c r="H135" s="48">
        <v>13.834</v>
      </c>
      <c r="I135" s="49">
        <f t="shared" si="2"/>
        <v>51.858999999999995</v>
      </c>
      <c r="J135" s="50">
        <f>SUM(I134+I135)</f>
        <v>103.584</v>
      </c>
      <c r="K135" s="129"/>
    </row>
    <row r="136" spans="2:11" ht="12.75" customHeight="1">
      <c r="B136" s="53">
        <v>129</v>
      </c>
      <c r="C136" s="44" t="s">
        <v>116</v>
      </c>
      <c r="D136" s="73" t="s">
        <v>48</v>
      </c>
      <c r="E136" s="46">
        <v>12.675</v>
      </c>
      <c r="F136" s="46">
        <v>11.233</v>
      </c>
      <c r="G136" s="46">
        <v>9.525</v>
      </c>
      <c r="H136" s="46">
        <v>12.1</v>
      </c>
      <c r="I136" s="47">
        <f t="shared" si="2"/>
        <v>45.533</v>
      </c>
      <c r="J136" s="16">
        <f>SUM(I136+I137)</f>
        <v>87.349</v>
      </c>
      <c r="K136" s="129">
        <v>7</v>
      </c>
    </row>
    <row r="137" spans="2:11" ht="15.75" customHeight="1">
      <c r="B137" s="53"/>
      <c r="C137" s="44" t="s">
        <v>287</v>
      </c>
      <c r="D137" s="73" t="s">
        <v>117</v>
      </c>
      <c r="E137" s="48">
        <v>12.675</v>
      </c>
      <c r="F137" s="48">
        <v>9.566</v>
      </c>
      <c r="G137" s="48">
        <v>8.175</v>
      </c>
      <c r="H137" s="48">
        <v>11.4</v>
      </c>
      <c r="I137" s="49">
        <f t="shared" si="2"/>
        <v>41.816</v>
      </c>
      <c r="J137" s="50">
        <f>SUM(I136+I137)</f>
        <v>87.349</v>
      </c>
      <c r="K137" s="129"/>
    </row>
    <row r="138" spans="2:11" ht="12.75" customHeight="1">
      <c r="B138" s="53">
        <v>130</v>
      </c>
      <c r="C138" s="44" t="s">
        <v>118</v>
      </c>
      <c r="D138" s="73" t="s">
        <v>48</v>
      </c>
      <c r="E138" s="46">
        <v>12.375</v>
      </c>
      <c r="F138" s="46">
        <v>10.1</v>
      </c>
      <c r="G138" s="46">
        <v>9.5</v>
      </c>
      <c r="H138" s="46">
        <v>11.634</v>
      </c>
      <c r="I138" s="47">
        <f t="shared" si="2"/>
        <v>43.609</v>
      </c>
      <c r="J138" s="16">
        <f>SUM(I138+I139)</f>
        <v>87.99300000000001</v>
      </c>
      <c r="K138" s="129">
        <v>8</v>
      </c>
    </row>
    <row r="139" spans="2:11" ht="15.75" customHeight="1">
      <c r="B139" s="53"/>
      <c r="C139" s="44" t="s">
        <v>300</v>
      </c>
      <c r="D139" s="73" t="s">
        <v>120</v>
      </c>
      <c r="E139" s="48">
        <v>12.4</v>
      </c>
      <c r="F139" s="48">
        <v>10.2</v>
      </c>
      <c r="G139" s="48">
        <v>10.55</v>
      </c>
      <c r="H139" s="48">
        <v>11.234</v>
      </c>
      <c r="I139" s="49">
        <f t="shared" si="2"/>
        <v>44.38400000000001</v>
      </c>
      <c r="J139" s="50">
        <f>SUM(I138+I139)</f>
        <v>87.99300000000001</v>
      </c>
      <c r="K139" s="129"/>
    </row>
    <row r="140" spans="2:11" ht="12.75" customHeight="1">
      <c r="B140" s="53">
        <v>200</v>
      </c>
      <c r="C140" s="44" t="s">
        <v>121</v>
      </c>
      <c r="D140" s="73" t="s">
        <v>54</v>
      </c>
      <c r="E140" s="46">
        <v>12.425</v>
      </c>
      <c r="F140" s="46">
        <v>9.366</v>
      </c>
      <c r="G140" s="46">
        <v>9.925</v>
      </c>
      <c r="H140" s="46">
        <v>9.7</v>
      </c>
      <c r="I140" s="47">
        <f t="shared" si="2"/>
        <v>41.416</v>
      </c>
      <c r="J140" s="16">
        <f>SUM(I140+I141)</f>
        <v>87.532</v>
      </c>
      <c r="K140" s="129">
        <v>9</v>
      </c>
    </row>
    <row r="141" spans="2:11" ht="15.75" customHeight="1">
      <c r="B141" s="53"/>
      <c r="C141" s="44" t="s">
        <v>292</v>
      </c>
      <c r="D141" s="73" t="s">
        <v>122</v>
      </c>
      <c r="E141" s="48">
        <v>12.675</v>
      </c>
      <c r="F141" s="48">
        <v>10.066</v>
      </c>
      <c r="G141" s="48">
        <v>11.175</v>
      </c>
      <c r="H141" s="48">
        <v>12.2</v>
      </c>
      <c r="I141" s="49">
        <f t="shared" si="2"/>
        <v>46.116</v>
      </c>
      <c r="J141" s="50">
        <f>SUM(I140+I141)</f>
        <v>87.532</v>
      </c>
      <c r="K141" s="129"/>
    </row>
    <row r="142" spans="2:11" ht="12.75" customHeight="1">
      <c r="B142" s="53">
        <v>201</v>
      </c>
      <c r="C142" s="44" t="s">
        <v>283</v>
      </c>
      <c r="D142" s="73" t="s">
        <v>74</v>
      </c>
      <c r="E142" s="46">
        <v>13.125</v>
      </c>
      <c r="F142" s="46">
        <v>12.3</v>
      </c>
      <c r="G142" s="46">
        <v>12.5</v>
      </c>
      <c r="H142" s="46">
        <v>10.9</v>
      </c>
      <c r="I142" s="47">
        <f t="shared" si="2"/>
        <v>48.824999999999996</v>
      </c>
      <c r="J142" s="16">
        <f>SUM(I142+I143)</f>
        <v>96</v>
      </c>
      <c r="K142" s="129">
        <v>10</v>
      </c>
    </row>
    <row r="143" spans="2:11" ht="15.75" customHeight="1">
      <c r="B143" s="53"/>
      <c r="C143" s="44" t="s">
        <v>295</v>
      </c>
      <c r="D143" s="73" t="s">
        <v>123</v>
      </c>
      <c r="E143" s="48">
        <v>13.325</v>
      </c>
      <c r="F143" s="48">
        <v>11.8</v>
      </c>
      <c r="G143" s="48">
        <v>11.05</v>
      </c>
      <c r="H143" s="48">
        <v>11</v>
      </c>
      <c r="I143" s="49">
        <f t="shared" si="2"/>
        <v>47.175</v>
      </c>
      <c r="J143" s="50">
        <f>SUM(I142+I143)</f>
        <v>96</v>
      </c>
      <c r="K143" s="129"/>
    </row>
    <row r="144" spans="2:11" ht="12.75" customHeight="1">
      <c r="B144" s="53">
        <v>202</v>
      </c>
      <c r="C144" s="44" t="s">
        <v>124</v>
      </c>
      <c r="D144" s="73" t="s">
        <v>54</v>
      </c>
      <c r="E144" s="46">
        <v>13.225</v>
      </c>
      <c r="F144" s="46">
        <v>7.666</v>
      </c>
      <c r="G144" s="46">
        <v>10.875</v>
      </c>
      <c r="H144" s="46">
        <v>10.834</v>
      </c>
      <c r="I144" s="47">
        <f t="shared" si="2"/>
        <v>42.599999999999994</v>
      </c>
      <c r="J144" s="16">
        <f>SUM(I144+I145)</f>
        <v>89.259</v>
      </c>
      <c r="K144" s="129">
        <v>11</v>
      </c>
    </row>
    <row r="145" spans="2:11" ht="15.75" customHeight="1">
      <c r="B145" s="53"/>
      <c r="C145" s="44" t="s">
        <v>300</v>
      </c>
      <c r="D145" s="73" t="s">
        <v>101</v>
      </c>
      <c r="E145" s="48">
        <v>13</v>
      </c>
      <c r="F145" s="48">
        <v>8.6</v>
      </c>
      <c r="G145" s="48">
        <v>12.425</v>
      </c>
      <c r="H145" s="48">
        <v>12.634</v>
      </c>
      <c r="I145" s="49">
        <f t="shared" si="2"/>
        <v>46.659000000000006</v>
      </c>
      <c r="J145" s="50">
        <f>SUM(I144+I145)</f>
        <v>89.259</v>
      </c>
      <c r="K145" s="129"/>
    </row>
    <row r="146" spans="2:11" ht="12.75" customHeight="1">
      <c r="B146" s="53">
        <v>206</v>
      </c>
      <c r="C146" s="44" t="s">
        <v>125</v>
      </c>
      <c r="D146" s="73" t="s">
        <v>59</v>
      </c>
      <c r="E146" s="46">
        <v>12.1</v>
      </c>
      <c r="F146" s="46">
        <v>7.766</v>
      </c>
      <c r="G146" s="46">
        <v>10.275</v>
      </c>
      <c r="H146" s="46">
        <v>9.1</v>
      </c>
      <c r="I146" s="47">
        <f t="shared" si="2"/>
        <v>39.241</v>
      </c>
      <c r="J146" s="16">
        <f>SUM(I146+I147)</f>
        <v>75.916</v>
      </c>
      <c r="K146" s="129">
        <v>12</v>
      </c>
    </row>
    <row r="147" spans="2:11" s="116" customFormat="1" ht="15.75" customHeight="1">
      <c r="B147" s="53"/>
      <c r="C147" s="44" t="s">
        <v>301</v>
      </c>
      <c r="D147" s="73" t="s">
        <v>126</v>
      </c>
      <c r="E147" s="48">
        <v>12.525</v>
      </c>
      <c r="F147" s="48">
        <v>4.966</v>
      </c>
      <c r="G147" s="48">
        <v>9.35</v>
      </c>
      <c r="H147" s="48">
        <v>9.834</v>
      </c>
      <c r="I147" s="49">
        <f t="shared" si="2"/>
        <v>36.675</v>
      </c>
      <c r="J147" s="50">
        <f>SUM(I146+I147)</f>
        <v>75.916</v>
      </c>
      <c r="K147" s="129"/>
    </row>
    <row r="148" spans="2:11" ht="12.75" customHeight="1">
      <c r="B148" s="53">
        <v>210</v>
      </c>
      <c r="C148" s="44" t="s">
        <v>127</v>
      </c>
      <c r="D148" s="73" t="s">
        <v>54</v>
      </c>
      <c r="E148" s="46">
        <v>12.975</v>
      </c>
      <c r="F148" s="46">
        <v>8.766</v>
      </c>
      <c r="G148" s="46">
        <v>9.825</v>
      </c>
      <c r="H148" s="46">
        <v>12.234</v>
      </c>
      <c r="I148" s="47">
        <f>SUM(E148+F148+G148+H148)</f>
        <v>43.8</v>
      </c>
      <c r="J148" s="16">
        <f>SUM(I148+I149)</f>
        <v>89.91</v>
      </c>
      <c r="K148" s="129">
        <v>13</v>
      </c>
    </row>
    <row r="149" spans="2:11" ht="15.75" customHeight="1">
      <c r="B149" s="53"/>
      <c r="C149" s="44" t="s">
        <v>128</v>
      </c>
      <c r="D149" s="73" t="s">
        <v>64</v>
      </c>
      <c r="E149" s="48">
        <v>13.035</v>
      </c>
      <c r="F149" s="48">
        <v>9.6</v>
      </c>
      <c r="G149" s="48">
        <v>12.575</v>
      </c>
      <c r="H149" s="48">
        <v>10.9</v>
      </c>
      <c r="I149" s="49">
        <f>SUM(E149+F149+G149+H149)</f>
        <v>46.10999999999999</v>
      </c>
      <c r="J149" s="50">
        <f>SUM(I148+I149)</f>
        <v>89.91</v>
      </c>
      <c r="K149" s="129"/>
    </row>
    <row r="150" spans="2:11" ht="12.75" customHeight="1">
      <c r="B150" s="53">
        <v>211</v>
      </c>
      <c r="C150" s="44" t="s">
        <v>129</v>
      </c>
      <c r="D150" s="73" t="s">
        <v>54</v>
      </c>
      <c r="E150" s="46">
        <v>12.075</v>
      </c>
      <c r="F150" s="46">
        <v>7.9</v>
      </c>
      <c r="G150" s="46">
        <v>10.025</v>
      </c>
      <c r="H150" s="46">
        <v>10.857</v>
      </c>
      <c r="I150" s="47">
        <f>SUM(E150+F150+G150+H150)</f>
        <v>40.857</v>
      </c>
      <c r="J150" s="16">
        <f>SUM(I150+I151)</f>
        <v>81.382</v>
      </c>
      <c r="K150" s="129">
        <v>14</v>
      </c>
    </row>
    <row r="151" spans="2:11" ht="15.75" customHeight="1">
      <c r="B151" s="53"/>
      <c r="C151" s="44" t="s">
        <v>130</v>
      </c>
      <c r="D151" s="73" t="s">
        <v>64</v>
      </c>
      <c r="E151" s="48">
        <v>12.325</v>
      </c>
      <c r="F151" s="48">
        <v>8.4</v>
      </c>
      <c r="G151" s="48">
        <v>7.9</v>
      </c>
      <c r="H151" s="48">
        <v>11.9</v>
      </c>
      <c r="I151" s="49">
        <f>SUM(E151+F151+G151+H151)</f>
        <v>40.525</v>
      </c>
      <c r="J151" s="50">
        <f>SUM(I150+I151)</f>
        <v>81.382</v>
      </c>
      <c r="K151" s="129"/>
    </row>
    <row r="152" spans="2:11" ht="12.75" customHeight="1">
      <c r="B152" s="53">
        <v>225</v>
      </c>
      <c r="C152" s="44" t="s">
        <v>136</v>
      </c>
      <c r="D152" s="73" t="s">
        <v>74</v>
      </c>
      <c r="E152" s="46">
        <v>11.95</v>
      </c>
      <c r="F152" s="46">
        <v>8.1</v>
      </c>
      <c r="G152" s="46">
        <v>10.075</v>
      </c>
      <c r="H152" s="46">
        <v>8.934</v>
      </c>
      <c r="I152" s="47">
        <f aca="true" t="shared" si="3" ref="I152:I163">SUM(E152+F152+G152+H152)</f>
        <v>39.059</v>
      </c>
      <c r="J152" s="16">
        <f>SUM(I152+I153)</f>
        <v>78.017</v>
      </c>
      <c r="K152" s="129">
        <v>15</v>
      </c>
    </row>
    <row r="153" spans="2:11" ht="18" customHeight="1">
      <c r="B153" s="53"/>
      <c r="C153" s="44" t="s">
        <v>50</v>
      </c>
      <c r="D153" s="73" t="s">
        <v>75</v>
      </c>
      <c r="E153" s="48">
        <v>12.425</v>
      </c>
      <c r="F153" s="48">
        <v>9.033</v>
      </c>
      <c r="G153" s="48">
        <v>8.9</v>
      </c>
      <c r="H153" s="48">
        <v>8.6</v>
      </c>
      <c r="I153" s="49">
        <f t="shared" si="3"/>
        <v>38.958</v>
      </c>
      <c r="J153" s="50">
        <f>SUM(I152+I153)</f>
        <v>78.017</v>
      </c>
      <c r="K153" s="129"/>
    </row>
    <row r="154" spans="2:11" ht="12.75" customHeight="1">
      <c r="B154" s="53">
        <v>226</v>
      </c>
      <c r="C154" s="44" t="s">
        <v>137</v>
      </c>
      <c r="D154" s="73" t="s">
        <v>74</v>
      </c>
      <c r="E154" s="46">
        <v>12.275</v>
      </c>
      <c r="F154" s="46">
        <v>7.2</v>
      </c>
      <c r="G154" s="46">
        <v>8.325</v>
      </c>
      <c r="H154" s="46">
        <v>11.667</v>
      </c>
      <c r="I154" s="47">
        <f t="shared" si="3"/>
        <v>39.467</v>
      </c>
      <c r="J154" s="16">
        <f>SUM(I154+I155)</f>
        <v>82.275</v>
      </c>
      <c r="K154" s="129">
        <v>16</v>
      </c>
    </row>
    <row r="155" spans="2:11" ht="18" customHeight="1">
      <c r="B155" s="53"/>
      <c r="C155" s="44" t="s">
        <v>138</v>
      </c>
      <c r="D155" s="73" t="s">
        <v>75</v>
      </c>
      <c r="E155" s="48">
        <v>12.6</v>
      </c>
      <c r="F155" s="48">
        <v>8.433</v>
      </c>
      <c r="G155" s="48">
        <v>9.975</v>
      </c>
      <c r="H155" s="48">
        <v>11.8</v>
      </c>
      <c r="I155" s="49">
        <f t="shared" si="3"/>
        <v>42.80800000000001</v>
      </c>
      <c r="J155" s="50">
        <f>SUM(I154+I155)</f>
        <v>82.275</v>
      </c>
      <c r="K155" s="129"/>
    </row>
    <row r="156" spans="2:11" ht="12.75" customHeight="1">
      <c r="B156" s="53">
        <v>220</v>
      </c>
      <c r="C156" s="44" t="s">
        <v>133</v>
      </c>
      <c r="D156" s="73" t="s">
        <v>70</v>
      </c>
      <c r="E156" s="46">
        <v>13</v>
      </c>
      <c r="F156" s="46">
        <v>0</v>
      </c>
      <c r="G156" s="46">
        <v>11.9</v>
      </c>
      <c r="H156" s="46">
        <v>13.334</v>
      </c>
      <c r="I156" s="47">
        <f t="shared" si="3"/>
        <v>38.233999999999995</v>
      </c>
      <c r="J156" s="16">
        <f>SUM(I156+I157)</f>
        <v>86.851</v>
      </c>
      <c r="K156" s="129">
        <v>17</v>
      </c>
    </row>
    <row r="157" spans="2:11" ht="15.75" customHeight="1">
      <c r="B157" s="53"/>
      <c r="C157" s="44" t="s">
        <v>134</v>
      </c>
      <c r="D157" s="73" t="s">
        <v>71</v>
      </c>
      <c r="E157" s="48">
        <v>13.15</v>
      </c>
      <c r="F157" s="48">
        <v>8.3</v>
      </c>
      <c r="G157" s="48">
        <v>13.5</v>
      </c>
      <c r="H157" s="48">
        <v>13.667</v>
      </c>
      <c r="I157" s="49">
        <f t="shared" si="3"/>
        <v>48.617000000000004</v>
      </c>
      <c r="J157" s="50">
        <f>SUM(I156+I157)</f>
        <v>86.851</v>
      </c>
      <c r="K157" s="129"/>
    </row>
    <row r="158" spans="2:11" ht="12.75" customHeight="1">
      <c r="B158" s="53">
        <v>221</v>
      </c>
      <c r="C158" s="44" t="s">
        <v>281</v>
      </c>
      <c r="D158" s="73" t="s">
        <v>70</v>
      </c>
      <c r="E158" s="46">
        <v>12.05</v>
      </c>
      <c r="F158" s="46">
        <v>10.633</v>
      </c>
      <c r="G158" s="46">
        <v>9.45</v>
      </c>
      <c r="H158" s="46">
        <v>12.034</v>
      </c>
      <c r="I158" s="47">
        <f t="shared" si="3"/>
        <v>44.166999999999994</v>
      </c>
      <c r="J158" s="16">
        <f>SUM(I158+I159)</f>
        <v>90.167</v>
      </c>
      <c r="K158" s="129">
        <v>18</v>
      </c>
    </row>
    <row r="159" spans="2:11" ht="15.75" customHeight="1">
      <c r="B159" s="53"/>
      <c r="C159" s="44" t="s">
        <v>302</v>
      </c>
      <c r="D159" s="73" t="s">
        <v>273</v>
      </c>
      <c r="E159" s="48">
        <v>12.5</v>
      </c>
      <c r="F159" s="48">
        <v>10.6</v>
      </c>
      <c r="G159" s="48">
        <v>10.5</v>
      </c>
      <c r="H159" s="48">
        <v>12.4</v>
      </c>
      <c r="I159" s="49">
        <f t="shared" si="3"/>
        <v>46</v>
      </c>
      <c r="J159" s="50">
        <f>SUM(I158+I159)</f>
        <v>90.167</v>
      </c>
      <c r="K159" s="129"/>
    </row>
    <row r="160" spans="2:11" ht="12.75" customHeight="1">
      <c r="B160" s="53">
        <v>244</v>
      </c>
      <c r="C160" s="44" t="s">
        <v>146</v>
      </c>
      <c r="D160" s="73" t="s">
        <v>88</v>
      </c>
      <c r="E160" s="46">
        <v>13.65</v>
      </c>
      <c r="F160" s="46">
        <v>11.366</v>
      </c>
      <c r="G160" s="46">
        <v>11.625</v>
      </c>
      <c r="H160" s="46">
        <v>13.3</v>
      </c>
      <c r="I160" s="47">
        <f t="shared" si="3"/>
        <v>49.941</v>
      </c>
      <c r="J160" s="16">
        <f>SUM(I160+I161)</f>
        <v>101.641</v>
      </c>
      <c r="K160" s="129">
        <v>19</v>
      </c>
    </row>
    <row r="161" spans="2:11" ht="15" customHeight="1">
      <c r="B161" s="53"/>
      <c r="C161" s="44" t="s">
        <v>58</v>
      </c>
      <c r="D161" s="73" t="s">
        <v>34</v>
      </c>
      <c r="E161" s="48">
        <v>13.675</v>
      </c>
      <c r="F161" s="48">
        <v>11.9</v>
      </c>
      <c r="G161" s="48">
        <v>12.725</v>
      </c>
      <c r="H161" s="48">
        <v>13.4</v>
      </c>
      <c r="I161" s="49">
        <f t="shared" si="3"/>
        <v>51.7</v>
      </c>
      <c r="J161" s="50">
        <f>SUM(I160+I161)</f>
        <v>101.641</v>
      </c>
      <c r="K161" s="129"/>
    </row>
    <row r="162" spans="2:11" ht="12.75" customHeight="1">
      <c r="B162" s="53">
        <v>231</v>
      </c>
      <c r="C162" s="44" t="s">
        <v>139</v>
      </c>
      <c r="D162" s="73" t="s">
        <v>48</v>
      </c>
      <c r="E162" s="46">
        <v>13.4</v>
      </c>
      <c r="F162" s="46">
        <v>11.966</v>
      </c>
      <c r="G162" s="46">
        <v>12.975</v>
      </c>
      <c r="H162" s="46">
        <v>12.834</v>
      </c>
      <c r="I162" s="47">
        <f t="shared" si="3"/>
        <v>51.175</v>
      </c>
      <c r="J162" s="16">
        <f>SUM(I162+I163)</f>
        <v>102.23299999999999</v>
      </c>
      <c r="K162" s="129">
        <v>20</v>
      </c>
    </row>
    <row r="163" spans="2:11" s="116" customFormat="1" ht="15.75" customHeight="1">
      <c r="B163" s="53"/>
      <c r="C163" s="44" t="s">
        <v>289</v>
      </c>
      <c r="D163" s="73" t="s">
        <v>140</v>
      </c>
      <c r="E163" s="48">
        <v>13.925</v>
      </c>
      <c r="F163" s="48">
        <v>12.966</v>
      </c>
      <c r="G163" s="48">
        <v>11.4</v>
      </c>
      <c r="H163" s="48">
        <v>12.767</v>
      </c>
      <c r="I163" s="49">
        <f t="shared" si="3"/>
        <v>51.05799999999999</v>
      </c>
      <c r="J163" s="50">
        <f>SUM(I162+I163)</f>
        <v>102.23299999999999</v>
      </c>
      <c r="K163" s="129"/>
    </row>
    <row r="164" spans="2:11" ht="12.75" customHeight="1">
      <c r="B164" s="53">
        <v>259</v>
      </c>
      <c r="C164" s="44" t="s">
        <v>154</v>
      </c>
      <c r="D164" s="73" t="s">
        <v>48</v>
      </c>
      <c r="E164" s="46">
        <v>12.125</v>
      </c>
      <c r="F164" s="46">
        <v>9.9</v>
      </c>
      <c r="G164" s="46">
        <v>9.975</v>
      </c>
      <c r="H164" s="46">
        <v>11.1</v>
      </c>
      <c r="I164" s="47">
        <f>SUM(E164+F164+G164+H164)</f>
        <v>43.1</v>
      </c>
      <c r="J164" s="16">
        <f>SUM(I164+I165)</f>
        <v>88</v>
      </c>
      <c r="K164" s="129">
        <v>21</v>
      </c>
    </row>
    <row r="165" spans="2:11" s="116" customFormat="1" ht="16.5" customHeight="1">
      <c r="B165" s="53"/>
      <c r="C165" s="44" t="s">
        <v>152</v>
      </c>
      <c r="D165" s="73" t="s">
        <v>155</v>
      </c>
      <c r="E165" s="48">
        <v>11.575</v>
      </c>
      <c r="F165" s="48">
        <v>10.4</v>
      </c>
      <c r="G165" s="48">
        <v>11.625</v>
      </c>
      <c r="H165" s="48">
        <v>11.3</v>
      </c>
      <c r="I165" s="49">
        <f>SUM(E165+F165+G165+H165)</f>
        <v>44.900000000000006</v>
      </c>
      <c r="J165" s="50">
        <f>SUM(I164+I165)</f>
        <v>88</v>
      </c>
      <c r="K165" s="129"/>
    </row>
    <row r="166" spans="2:11" ht="12.75" customHeight="1">
      <c r="B166" s="53">
        <v>260</v>
      </c>
      <c r="C166" s="44" t="s">
        <v>156</v>
      </c>
      <c r="D166" s="73" t="s">
        <v>48</v>
      </c>
      <c r="E166" s="46">
        <v>12.5</v>
      </c>
      <c r="F166" s="46">
        <v>9.1</v>
      </c>
      <c r="G166" s="46">
        <v>10.925</v>
      </c>
      <c r="H166" s="46">
        <v>10.7</v>
      </c>
      <c r="I166" s="47">
        <f>SUM(E166+F166+G166+H166)</f>
        <v>43.22500000000001</v>
      </c>
      <c r="J166" s="16">
        <f>SUM(I166+I167)</f>
        <v>85.80000000000001</v>
      </c>
      <c r="K166" s="129">
        <v>22</v>
      </c>
    </row>
    <row r="167" spans="2:11" ht="17.25" customHeight="1">
      <c r="B167" s="53"/>
      <c r="C167" s="44" t="s">
        <v>128</v>
      </c>
      <c r="D167" s="73" t="s">
        <v>155</v>
      </c>
      <c r="E167" s="48">
        <v>12.3</v>
      </c>
      <c r="F167" s="48">
        <v>10.2</v>
      </c>
      <c r="G167" s="48">
        <v>9.175</v>
      </c>
      <c r="H167" s="48">
        <v>10.9</v>
      </c>
      <c r="I167" s="49">
        <f>SUM(E167+F167+G167+H167)</f>
        <v>42.575</v>
      </c>
      <c r="J167" s="50">
        <f>SUM(I166+I167)</f>
        <v>85.80000000000001</v>
      </c>
      <c r="K167" s="129"/>
    </row>
    <row r="168" spans="2:11" ht="12.75" customHeight="1">
      <c r="B168" s="53">
        <v>273</v>
      </c>
      <c r="C168" s="44" t="s">
        <v>161</v>
      </c>
      <c r="D168" s="73" t="s">
        <v>51</v>
      </c>
      <c r="E168" s="46">
        <v>13.375</v>
      </c>
      <c r="F168" s="46">
        <v>10.933</v>
      </c>
      <c r="G168" s="46">
        <v>12.875</v>
      </c>
      <c r="H168" s="46">
        <v>12.8</v>
      </c>
      <c r="I168" s="47">
        <f>SUM(E168+F168+G168+H168)</f>
        <v>49.983000000000004</v>
      </c>
      <c r="J168" s="16">
        <f>SUM(I168+I169)</f>
        <v>102.433</v>
      </c>
      <c r="K168" s="129">
        <v>23</v>
      </c>
    </row>
    <row r="169" spans="2:11" ht="17.25" customHeight="1">
      <c r="B169" s="53"/>
      <c r="C169" s="44" t="s">
        <v>79</v>
      </c>
      <c r="D169" s="73" t="s">
        <v>104</v>
      </c>
      <c r="E169" s="48">
        <v>13.275</v>
      </c>
      <c r="F169" s="48">
        <v>13.1</v>
      </c>
      <c r="G169" s="48">
        <v>12.775</v>
      </c>
      <c r="H169" s="48">
        <v>13.3</v>
      </c>
      <c r="I169" s="49">
        <f>SUM(E169+F169+G169+H169)</f>
        <v>52.45</v>
      </c>
      <c r="J169" s="50">
        <f>SUM(I168+I169)</f>
        <v>102.433</v>
      </c>
      <c r="K169" s="129"/>
    </row>
    <row r="170" spans="2:11" ht="12.75" customHeight="1">
      <c r="B170" s="53">
        <v>274</v>
      </c>
      <c r="C170" s="44" t="s">
        <v>162</v>
      </c>
      <c r="D170" s="73" t="s">
        <v>51</v>
      </c>
      <c r="E170" s="46">
        <v>12.8</v>
      </c>
      <c r="F170" s="46">
        <v>10.4</v>
      </c>
      <c r="G170" s="46">
        <v>11.625</v>
      </c>
      <c r="H170" s="46">
        <v>12.934</v>
      </c>
      <c r="I170" s="47">
        <f>SUM(E170+F170+G170+H170)</f>
        <v>47.759</v>
      </c>
      <c r="J170" s="16">
        <f>SUM(I170+I171)</f>
        <v>96.884</v>
      </c>
      <c r="K170" s="129">
        <v>24</v>
      </c>
    </row>
    <row r="171" spans="2:11" ht="17.25" customHeight="1">
      <c r="B171" s="53"/>
      <c r="C171" s="44" t="s">
        <v>163</v>
      </c>
      <c r="D171" s="73" t="s">
        <v>104</v>
      </c>
      <c r="E171" s="48">
        <v>12.65</v>
      </c>
      <c r="F171" s="48">
        <v>10.933</v>
      </c>
      <c r="G171" s="48">
        <v>12.575</v>
      </c>
      <c r="H171" s="48">
        <v>12.967</v>
      </c>
      <c r="I171" s="49">
        <f>SUM(E171+F171+G171+H171)</f>
        <v>49.125</v>
      </c>
      <c r="J171" s="50">
        <f>SUM(I170+I171)</f>
        <v>96.884</v>
      </c>
      <c r="K171" s="129"/>
    </row>
    <row r="172" spans="2:11" ht="12.75" customHeight="1">
      <c r="B172" s="53">
        <v>239</v>
      </c>
      <c r="C172" s="44" t="s">
        <v>144</v>
      </c>
      <c r="D172" s="73" t="s">
        <v>70</v>
      </c>
      <c r="E172" s="46">
        <v>13.025</v>
      </c>
      <c r="F172" s="46">
        <v>11.166</v>
      </c>
      <c r="G172" s="46">
        <v>10.7</v>
      </c>
      <c r="H172" s="46">
        <v>11.867</v>
      </c>
      <c r="I172" s="47">
        <f aca="true" t="shared" si="4" ref="I172:I179">SUM(E172+F172+G172+H172)</f>
        <v>46.75800000000001</v>
      </c>
      <c r="J172" s="16">
        <f>SUM(I172+I173)</f>
        <v>93.50800000000001</v>
      </c>
      <c r="K172" s="129">
        <v>25</v>
      </c>
    </row>
    <row r="173" spans="2:11" ht="15.75" customHeight="1">
      <c r="B173" s="53"/>
      <c r="C173" s="44" t="s">
        <v>69</v>
      </c>
      <c r="D173" s="73" t="s">
        <v>85</v>
      </c>
      <c r="E173" s="48">
        <v>13.2</v>
      </c>
      <c r="F173" s="48">
        <v>11.533</v>
      </c>
      <c r="G173" s="48">
        <v>10.25</v>
      </c>
      <c r="H173" s="48">
        <v>11.767</v>
      </c>
      <c r="I173" s="49">
        <f t="shared" si="4"/>
        <v>46.75</v>
      </c>
      <c r="J173" s="50">
        <f>SUM(I172+I173)</f>
        <v>93.50800000000001</v>
      </c>
      <c r="K173" s="129"/>
    </row>
    <row r="174" spans="2:11" ht="12.75" customHeight="1">
      <c r="B174" s="53">
        <v>240</v>
      </c>
      <c r="C174" s="44" t="s">
        <v>145</v>
      </c>
      <c r="D174" s="73" t="s">
        <v>70</v>
      </c>
      <c r="E174" s="46">
        <v>13.675</v>
      </c>
      <c r="F174" s="46">
        <v>12.466</v>
      </c>
      <c r="G174" s="46">
        <v>13.125</v>
      </c>
      <c r="H174" s="46">
        <v>13.167</v>
      </c>
      <c r="I174" s="47">
        <f t="shared" si="4"/>
        <v>52.433</v>
      </c>
      <c r="J174" s="16">
        <f>SUM(I174+I175)</f>
        <v>103.208</v>
      </c>
      <c r="K174" s="129">
        <v>26</v>
      </c>
    </row>
    <row r="175" spans="2:11" ht="15.75" customHeight="1">
      <c r="B175" s="53"/>
      <c r="C175" s="44" t="s">
        <v>66</v>
      </c>
      <c r="D175" s="73" t="s">
        <v>85</v>
      </c>
      <c r="E175" s="48">
        <v>13.825</v>
      </c>
      <c r="F175" s="48">
        <v>12.766</v>
      </c>
      <c r="G175" s="48">
        <v>10.85</v>
      </c>
      <c r="H175" s="48">
        <v>13.334</v>
      </c>
      <c r="I175" s="49">
        <f t="shared" si="4"/>
        <v>50.775000000000006</v>
      </c>
      <c r="J175" s="50">
        <f>SUM(I174+I175)</f>
        <v>103.208</v>
      </c>
      <c r="K175" s="129"/>
    </row>
    <row r="176" spans="2:11" ht="12.75" customHeight="1">
      <c r="B176" s="53">
        <v>215</v>
      </c>
      <c r="C176" s="44" t="s">
        <v>280</v>
      </c>
      <c r="D176" s="73" t="s">
        <v>51</v>
      </c>
      <c r="E176" s="46">
        <v>13.25</v>
      </c>
      <c r="F176" s="46">
        <v>10.866</v>
      </c>
      <c r="G176" s="46">
        <v>9.625</v>
      </c>
      <c r="H176" s="46">
        <v>12.867</v>
      </c>
      <c r="I176" s="47">
        <f t="shared" si="4"/>
        <v>46.608000000000004</v>
      </c>
      <c r="J176" s="16">
        <f>SUM(I176+I177)</f>
        <v>93.24100000000001</v>
      </c>
      <c r="K176" s="129">
        <v>27</v>
      </c>
    </row>
    <row r="177" spans="2:11" ht="15.75" customHeight="1">
      <c r="B177" s="53"/>
      <c r="C177" s="44" t="s">
        <v>119</v>
      </c>
      <c r="D177" s="73" t="s">
        <v>67</v>
      </c>
      <c r="E177" s="48">
        <v>12.95</v>
      </c>
      <c r="F177" s="48">
        <v>10.333</v>
      </c>
      <c r="G177" s="48">
        <v>10.35</v>
      </c>
      <c r="H177" s="48">
        <v>13</v>
      </c>
      <c r="I177" s="49">
        <f t="shared" si="4"/>
        <v>46.633</v>
      </c>
      <c r="J177" s="50">
        <f>SUM(I176+I177)</f>
        <v>93.24100000000001</v>
      </c>
      <c r="K177" s="129"/>
    </row>
    <row r="178" spans="2:11" ht="12.75" customHeight="1">
      <c r="B178" s="53">
        <v>216</v>
      </c>
      <c r="C178" s="44" t="s">
        <v>131</v>
      </c>
      <c r="D178" s="73" t="s">
        <v>51</v>
      </c>
      <c r="E178" s="46">
        <v>12.2</v>
      </c>
      <c r="F178" s="46">
        <v>9.766</v>
      </c>
      <c r="G178" s="46">
        <v>9.95</v>
      </c>
      <c r="H178" s="46">
        <v>10.964</v>
      </c>
      <c r="I178" s="47">
        <f t="shared" si="4"/>
        <v>42.88</v>
      </c>
      <c r="J178" s="16">
        <f>SUM(I178+I179)</f>
        <v>88.03800000000001</v>
      </c>
      <c r="K178" s="129">
        <v>28</v>
      </c>
    </row>
    <row r="179" spans="2:11" ht="15.75" customHeight="1">
      <c r="B179" s="53"/>
      <c r="C179" s="44" t="s">
        <v>132</v>
      </c>
      <c r="D179" s="73" t="s">
        <v>67</v>
      </c>
      <c r="E179" s="48">
        <v>12.45</v>
      </c>
      <c r="F179" s="48">
        <v>9.733</v>
      </c>
      <c r="G179" s="48">
        <v>10.675</v>
      </c>
      <c r="H179" s="48">
        <v>12.3</v>
      </c>
      <c r="I179" s="49">
        <f t="shared" si="4"/>
        <v>45.158</v>
      </c>
      <c r="J179" s="50">
        <f>SUM(I178+I179)</f>
        <v>88.03800000000001</v>
      </c>
      <c r="K179" s="129"/>
    </row>
    <row r="180" spans="2:11" ht="12.75" customHeight="1">
      <c r="B180" s="53">
        <v>255</v>
      </c>
      <c r="C180" s="44" t="s">
        <v>151</v>
      </c>
      <c r="D180" s="73" t="s">
        <v>94</v>
      </c>
      <c r="E180" s="46">
        <v>13.65</v>
      </c>
      <c r="F180" s="46">
        <v>11.2</v>
      </c>
      <c r="G180" s="46">
        <v>11.55</v>
      </c>
      <c r="H180" s="46">
        <v>13.234</v>
      </c>
      <c r="I180" s="47">
        <f>SUM(E180+F180+G180+H180)</f>
        <v>49.63400000000001</v>
      </c>
      <c r="J180" s="16">
        <f>SUM(I180+I181)</f>
        <v>98.792</v>
      </c>
      <c r="K180" s="129">
        <v>29</v>
      </c>
    </row>
    <row r="181" spans="2:11" ht="15.75" customHeight="1">
      <c r="B181" s="53"/>
      <c r="C181" s="44" t="s">
        <v>152</v>
      </c>
      <c r="D181" s="73" t="s">
        <v>93</v>
      </c>
      <c r="E181" s="48">
        <v>13.725</v>
      </c>
      <c r="F181" s="48">
        <v>10.766</v>
      </c>
      <c r="G181" s="48">
        <v>11.4</v>
      </c>
      <c r="H181" s="48">
        <v>13.267</v>
      </c>
      <c r="I181" s="49">
        <f>SUM(E181+F181+G181+H181)</f>
        <v>49.158</v>
      </c>
      <c r="J181" s="50">
        <f>SUM(I180+I181)</f>
        <v>98.792</v>
      </c>
      <c r="K181" s="129"/>
    </row>
    <row r="182" spans="2:11" ht="12.75" customHeight="1">
      <c r="B182" s="53">
        <v>258</v>
      </c>
      <c r="C182" s="44" t="s">
        <v>95</v>
      </c>
      <c r="D182" s="73" t="s">
        <v>94</v>
      </c>
      <c r="E182" s="46">
        <v>13.625</v>
      </c>
      <c r="F182" s="46">
        <v>9.2</v>
      </c>
      <c r="G182" s="46">
        <v>12.575</v>
      </c>
      <c r="H182" s="46">
        <v>12.067</v>
      </c>
      <c r="I182" s="47">
        <f>SUM(E182+F182+G182+H182)</f>
        <v>47.467</v>
      </c>
      <c r="J182" s="16">
        <f>SUM(I182+I183)</f>
        <v>95.642</v>
      </c>
      <c r="K182" s="129">
        <v>30</v>
      </c>
    </row>
    <row r="183" spans="2:11" s="116" customFormat="1" ht="15.75" customHeight="1">
      <c r="B183" s="53"/>
      <c r="C183" s="44" t="s">
        <v>96</v>
      </c>
      <c r="D183" s="73" t="s">
        <v>93</v>
      </c>
      <c r="E183" s="48">
        <v>13.6</v>
      </c>
      <c r="F183" s="48">
        <v>10.2</v>
      </c>
      <c r="G183" s="48">
        <v>11.975</v>
      </c>
      <c r="H183" s="48">
        <v>12.4</v>
      </c>
      <c r="I183" s="49">
        <f>SUM(E183+F183+G183+H183)</f>
        <v>48.175</v>
      </c>
      <c r="J183" s="50">
        <f>SUM(I182+I183)</f>
        <v>95.642</v>
      </c>
      <c r="K183" s="129"/>
    </row>
    <row r="184" spans="2:11" ht="12.75" customHeight="1">
      <c r="B184" s="53">
        <v>264</v>
      </c>
      <c r="C184" s="44" t="s">
        <v>157</v>
      </c>
      <c r="D184" s="73" t="s">
        <v>98</v>
      </c>
      <c r="E184" s="46">
        <v>11.45</v>
      </c>
      <c r="F184" s="46">
        <v>12.033</v>
      </c>
      <c r="G184" s="46">
        <v>12.45</v>
      </c>
      <c r="H184" s="46">
        <v>12.5</v>
      </c>
      <c r="I184" s="47">
        <f>SUM(E184+F184+G184+H184)</f>
        <v>48.43299999999999</v>
      </c>
      <c r="J184" s="16">
        <f>SUM(I184+I185)</f>
        <v>98.942</v>
      </c>
      <c r="K184" s="129">
        <v>31</v>
      </c>
    </row>
    <row r="185" spans="2:11" s="116" customFormat="1" ht="15.75" customHeight="1">
      <c r="B185" s="53"/>
      <c r="C185" s="44" t="s">
        <v>158</v>
      </c>
      <c r="D185" s="73" t="s">
        <v>44</v>
      </c>
      <c r="E185" s="48">
        <v>12.225</v>
      </c>
      <c r="F185" s="48">
        <v>11.6</v>
      </c>
      <c r="G185" s="48">
        <v>13.45</v>
      </c>
      <c r="H185" s="48">
        <v>13.234</v>
      </c>
      <c r="I185" s="49">
        <f>SUM(E185+F185+G185+H185)</f>
        <v>50.509</v>
      </c>
      <c r="J185" s="50">
        <f>SUM(I184+I185)</f>
        <v>98.942</v>
      </c>
      <c r="K185" s="129"/>
    </row>
    <row r="186" spans="2:11" ht="12.75" customHeight="1">
      <c r="B186" s="53">
        <v>265</v>
      </c>
      <c r="C186" s="44" t="s">
        <v>159</v>
      </c>
      <c r="D186" s="73" t="s">
        <v>98</v>
      </c>
      <c r="E186" s="46">
        <v>14.075</v>
      </c>
      <c r="F186" s="46">
        <v>13.533</v>
      </c>
      <c r="G186" s="46">
        <v>12.05</v>
      </c>
      <c r="H186" s="46">
        <v>13.734</v>
      </c>
      <c r="I186" s="47">
        <f>SUM(E186+F186+G186+H186)</f>
        <v>53.392</v>
      </c>
      <c r="J186" s="16">
        <f>SUM(I186+I187)</f>
        <v>107.851</v>
      </c>
      <c r="K186" s="129">
        <v>32</v>
      </c>
    </row>
    <row r="187" spans="2:11" ht="15.75" customHeight="1">
      <c r="B187" s="53"/>
      <c r="C187" s="44" t="s">
        <v>112</v>
      </c>
      <c r="D187" s="73" t="s">
        <v>44</v>
      </c>
      <c r="E187" s="48">
        <v>13.55</v>
      </c>
      <c r="F187" s="48">
        <v>13.9</v>
      </c>
      <c r="G187" s="48">
        <v>13.375</v>
      </c>
      <c r="H187" s="48">
        <v>13.634</v>
      </c>
      <c r="I187" s="49">
        <f>SUM(E187+F187+G187+H187)</f>
        <v>54.459</v>
      </c>
      <c r="J187" s="50">
        <f>SUM(I186+I187)</f>
        <v>107.851</v>
      </c>
      <c r="K187" s="129"/>
    </row>
    <row r="188" spans="2:11" ht="12.75" customHeight="1">
      <c r="B188" s="53">
        <v>269</v>
      </c>
      <c r="C188" s="44" t="s">
        <v>160</v>
      </c>
      <c r="D188" s="73" t="s">
        <v>54</v>
      </c>
      <c r="E188" s="46">
        <v>13.475</v>
      </c>
      <c r="F188" s="46">
        <v>11.2</v>
      </c>
      <c r="G188" s="46">
        <v>12.875</v>
      </c>
      <c r="H188" s="46">
        <v>12.534</v>
      </c>
      <c r="I188" s="47">
        <f aca="true" t="shared" si="5" ref="I188:I199">SUM(E188+F188+G188+H188)</f>
        <v>50.083999999999996</v>
      </c>
      <c r="J188" s="16">
        <f>SUM(I188+I189)</f>
        <v>100.142</v>
      </c>
      <c r="K188" s="129">
        <v>33</v>
      </c>
    </row>
    <row r="189" spans="2:11" ht="15.75" customHeight="1">
      <c r="B189" s="53"/>
      <c r="C189" s="44" t="s">
        <v>128</v>
      </c>
      <c r="D189" s="73" t="s">
        <v>101</v>
      </c>
      <c r="E189" s="48">
        <v>13.475</v>
      </c>
      <c r="F189" s="48">
        <v>11.333</v>
      </c>
      <c r="G189" s="48">
        <v>12.75</v>
      </c>
      <c r="H189" s="48">
        <v>12.5</v>
      </c>
      <c r="I189" s="49">
        <f t="shared" si="5"/>
        <v>50.058</v>
      </c>
      <c r="J189" s="50">
        <f>SUM(I188+I189)</f>
        <v>100.142</v>
      </c>
      <c r="K189" s="129"/>
    </row>
    <row r="190" spans="2:11" ht="12.75" customHeight="1">
      <c r="B190" s="53">
        <v>248</v>
      </c>
      <c r="C190" s="44" t="s">
        <v>147</v>
      </c>
      <c r="D190" s="73" t="s">
        <v>48</v>
      </c>
      <c r="E190" s="46">
        <v>13.275</v>
      </c>
      <c r="F190" s="46">
        <v>13.166</v>
      </c>
      <c r="G190" s="46">
        <v>12.725</v>
      </c>
      <c r="H190" s="46">
        <v>12.3</v>
      </c>
      <c r="I190" s="47">
        <f t="shared" si="5"/>
        <v>51.46600000000001</v>
      </c>
      <c r="J190" s="16">
        <f>SUM(I190+I191)</f>
        <v>105.25</v>
      </c>
      <c r="K190" s="129">
        <v>34</v>
      </c>
    </row>
    <row r="191" spans="2:11" ht="18" customHeight="1">
      <c r="B191" s="53"/>
      <c r="C191" s="44" t="s">
        <v>134</v>
      </c>
      <c r="D191" s="73" t="s">
        <v>91</v>
      </c>
      <c r="E191" s="48">
        <v>13.35</v>
      </c>
      <c r="F191" s="48">
        <v>13.3</v>
      </c>
      <c r="G191" s="48">
        <v>13.4</v>
      </c>
      <c r="H191" s="48">
        <v>13.734</v>
      </c>
      <c r="I191" s="49">
        <f t="shared" si="5"/>
        <v>53.784</v>
      </c>
      <c r="J191" s="50">
        <f>SUM(I190+I191)</f>
        <v>105.25</v>
      </c>
      <c r="K191" s="129"/>
    </row>
    <row r="192" spans="2:11" ht="12.75" customHeight="1">
      <c r="B192" s="53">
        <v>249</v>
      </c>
      <c r="C192" s="44" t="s">
        <v>148</v>
      </c>
      <c r="D192" s="73" t="s">
        <v>48</v>
      </c>
      <c r="E192" s="46">
        <v>12.7</v>
      </c>
      <c r="F192" s="46">
        <v>10.066</v>
      </c>
      <c r="G192" s="46">
        <v>11.575</v>
      </c>
      <c r="H192" s="46">
        <v>10.8</v>
      </c>
      <c r="I192" s="47">
        <f t="shared" si="5"/>
        <v>45.14099999999999</v>
      </c>
      <c r="J192" s="16">
        <f>SUM(I192+I193)</f>
        <v>89.25799999999998</v>
      </c>
      <c r="K192" s="129">
        <v>35</v>
      </c>
    </row>
    <row r="193" spans="2:11" ht="18" customHeight="1">
      <c r="B193" s="53"/>
      <c r="C193" s="44" t="s">
        <v>58</v>
      </c>
      <c r="D193" s="73" t="s">
        <v>91</v>
      </c>
      <c r="E193" s="48">
        <v>12.875</v>
      </c>
      <c r="F193" s="48">
        <v>9.7</v>
      </c>
      <c r="G193" s="48">
        <v>10.575</v>
      </c>
      <c r="H193" s="48">
        <v>10.967</v>
      </c>
      <c r="I193" s="49">
        <f t="shared" si="5"/>
        <v>44.117</v>
      </c>
      <c r="J193" s="50">
        <f>SUM(I192+I193)</f>
        <v>89.25799999999998</v>
      </c>
      <c r="K193" s="129"/>
    </row>
    <row r="194" spans="2:11" ht="12.75" customHeight="1">
      <c r="B194" s="53">
        <v>252</v>
      </c>
      <c r="C194" s="44" t="s">
        <v>149</v>
      </c>
      <c r="D194" s="73" t="s">
        <v>48</v>
      </c>
      <c r="E194" s="46">
        <v>12.825</v>
      </c>
      <c r="F194" s="46">
        <v>12.466</v>
      </c>
      <c r="G194" s="46">
        <v>13.575</v>
      </c>
      <c r="H194" s="46">
        <v>13.7</v>
      </c>
      <c r="I194" s="47">
        <f t="shared" si="5"/>
        <v>52.566</v>
      </c>
      <c r="J194" s="16">
        <f>SUM(I194+I195)</f>
        <v>104.63300000000001</v>
      </c>
      <c r="K194" s="129">
        <v>36</v>
      </c>
    </row>
    <row r="195" spans="2:11" ht="18" customHeight="1">
      <c r="B195" s="53"/>
      <c r="C195" s="44" t="s">
        <v>285</v>
      </c>
      <c r="D195" s="73" t="s">
        <v>150</v>
      </c>
      <c r="E195" s="48">
        <v>12.65</v>
      </c>
      <c r="F195" s="48">
        <v>12.833</v>
      </c>
      <c r="G195" s="48">
        <v>12.85</v>
      </c>
      <c r="H195" s="48">
        <v>13.734</v>
      </c>
      <c r="I195" s="49">
        <f t="shared" si="5"/>
        <v>52.067</v>
      </c>
      <c r="J195" s="50">
        <f>SUM(I194+I195)</f>
        <v>104.63300000000001</v>
      </c>
      <c r="K195" s="129"/>
    </row>
    <row r="196" spans="2:11" ht="12.75" customHeight="1">
      <c r="B196" s="53">
        <v>234</v>
      </c>
      <c r="C196" s="44" t="s">
        <v>141</v>
      </c>
      <c r="D196" s="73" t="s">
        <v>83</v>
      </c>
      <c r="E196" s="46">
        <v>13.3</v>
      </c>
      <c r="F196" s="46">
        <v>11.066</v>
      </c>
      <c r="G196" s="46">
        <v>13.775</v>
      </c>
      <c r="H196" s="46">
        <v>13.1</v>
      </c>
      <c r="I196" s="47">
        <f t="shared" si="5"/>
        <v>51.241</v>
      </c>
      <c r="J196" s="16">
        <f>SUM(I196+I197)</f>
        <v>104.69999999999999</v>
      </c>
      <c r="K196" s="129">
        <v>37</v>
      </c>
    </row>
    <row r="197" spans="2:11" ht="18" customHeight="1">
      <c r="B197" s="53"/>
      <c r="C197" s="44" t="s">
        <v>103</v>
      </c>
      <c r="D197" s="73" t="s">
        <v>44</v>
      </c>
      <c r="E197" s="48">
        <v>13.225</v>
      </c>
      <c r="F197" s="48">
        <v>14.7</v>
      </c>
      <c r="G197" s="48">
        <v>12.4</v>
      </c>
      <c r="H197" s="48">
        <v>13.134</v>
      </c>
      <c r="I197" s="49">
        <f t="shared" si="5"/>
        <v>53.458999999999996</v>
      </c>
      <c r="J197" s="50">
        <f>SUM(I196+I197)</f>
        <v>104.69999999999999</v>
      </c>
      <c r="K197" s="129"/>
    </row>
    <row r="198" spans="2:11" ht="12.75" customHeight="1">
      <c r="B198" s="53">
        <v>235</v>
      </c>
      <c r="C198" s="44" t="s">
        <v>142</v>
      </c>
      <c r="D198" s="73" t="s">
        <v>83</v>
      </c>
      <c r="E198" s="46">
        <v>12.925</v>
      </c>
      <c r="F198" s="46">
        <v>12.066</v>
      </c>
      <c r="G198" s="46">
        <v>13.65</v>
      </c>
      <c r="H198" s="46">
        <v>11.734</v>
      </c>
      <c r="I198" s="47">
        <f t="shared" si="5"/>
        <v>50.375</v>
      </c>
      <c r="J198" s="16">
        <f>SUM(I198+I199)</f>
        <v>101.99100000000001</v>
      </c>
      <c r="K198" s="129">
        <v>38</v>
      </c>
    </row>
    <row r="199" spans="2:11" ht="18" customHeight="1">
      <c r="B199" s="53"/>
      <c r="C199" s="44" t="s">
        <v>143</v>
      </c>
      <c r="D199" s="73" t="s">
        <v>44</v>
      </c>
      <c r="E199" s="48">
        <v>12.875</v>
      </c>
      <c r="F199" s="48">
        <v>12.466</v>
      </c>
      <c r="G199" s="48">
        <v>12.675</v>
      </c>
      <c r="H199" s="48">
        <v>13.6</v>
      </c>
      <c r="I199" s="49">
        <f t="shared" si="5"/>
        <v>51.61600000000001</v>
      </c>
      <c r="J199" s="50">
        <f>SUM(I198+I199)</f>
        <v>101.99100000000001</v>
      </c>
      <c r="K199" s="129"/>
    </row>
    <row r="200" spans="2:11" ht="15">
      <c r="B200" s="51"/>
      <c r="C200" s="44" t="s">
        <v>276</v>
      </c>
      <c r="D200" s="107" t="s">
        <v>54</v>
      </c>
      <c r="E200" s="46"/>
      <c r="F200" s="46"/>
      <c r="G200" s="46"/>
      <c r="H200" s="46"/>
      <c r="I200" s="47"/>
      <c r="J200" s="16"/>
      <c r="K200" s="134"/>
    </row>
    <row r="201" spans="2:11" ht="15">
      <c r="B201" s="51"/>
      <c r="C201" s="52" t="s">
        <v>58</v>
      </c>
      <c r="D201" s="108" t="s">
        <v>101</v>
      </c>
      <c r="E201" s="48"/>
      <c r="F201" s="109" t="s">
        <v>277</v>
      </c>
      <c r="G201" s="48"/>
      <c r="H201" s="48"/>
      <c r="I201" s="49"/>
      <c r="J201" s="50"/>
      <c r="K201" s="135"/>
    </row>
    <row r="202" spans="2:11" ht="15">
      <c r="B202" s="51"/>
      <c r="C202" s="52"/>
      <c r="D202" s="108"/>
      <c r="E202" s="48"/>
      <c r="F202" s="109"/>
      <c r="G202" s="48"/>
      <c r="H202" s="48"/>
      <c r="I202" s="49"/>
      <c r="J202" s="50"/>
      <c r="K202" s="102"/>
    </row>
    <row r="203" spans="2:11" ht="15">
      <c r="B203" s="51"/>
      <c r="C203" s="52"/>
      <c r="D203" s="108"/>
      <c r="E203" s="48"/>
      <c r="F203" s="109"/>
      <c r="G203" s="48"/>
      <c r="H203" s="48"/>
      <c r="I203" s="49"/>
      <c r="J203" s="50"/>
      <c r="K203" s="102"/>
    </row>
    <row r="204" spans="2:11" ht="15">
      <c r="B204" s="51"/>
      <c r="C204" s="52"/>
      <c r="D204" s="108"/>
      <c r="E204" s="48"/>
      <c r="F204" s="109"/>
      <c r="G204" s="48"/>
      <c r="H204" s="48"/>
      <c r="I204" s="49"/>
      <c r="J204" s="50"/>
      <c r="K204" s="102"/>
    </row>
    <row r="205" spans="2:11" ht="15">
      <c r="B205" s="51"/>
      <c r="C205" s="52"/>
      <c r="D205" s="108"/>
      <c r="E205" s="48"/>
      <c r="F205" s="109"/>
      <c r="G205" s="48"/>
      <c r="H205" s="48"/>
      <c r="I205" s="49"/>
      <c r="J205" s="50"/>
      <c r="K205" s="102"/>
    </row>
    <row r="206" spans="2:11" ht="15">
      <c r="B206" s="33"/>
      <c r="C206" s="14"/>
      <c r="D206" s="15"/>
      <c r="E206" s="34"/>
      <c r="F206" s="34"/>
      <c r="G206" s="34"/>
      <c r="H206" s="34"/>
      <c r="I206" s="35"/>
      <c r="J206" s="36"/>
      <c r="K206" s="37"/>
    </row>
    <row r="207" ht="15">
      <c r="B207" s="33"/>
    </row>
    <row r="208" spans="3:10" ht="15.75">
      <c r="C208" s="9" t="s">
        <v>5</v>
      </c>
      <c r="D208" s="10"/>
      <c r="E208" s="10"/>
      <c r="F208" s="10"/>
      <c r="G208" s="10"/>
      <c r="I208" s="10" t="s">
        <v>23</v>
      </c>
      <c r="J208" s="68"/>
    </row>
    <row r="209" spans="3:10" ht="15.75">
      <c r="C209" s="9" t="s">
        <v>15</v>
      </c>
      <c r="D209" s="10"/>
      <c r="E209" s="10"/>
      <c r="F209" s="10"/>
      <c r="G209" s="10"/>
      <c r="I209" t="s">
        <v>24</v>
      </c>
      <c r="J209" s="10"/>
    </row>
    <row r="210" spans="3:7" ht="15">
      <c r="C210" s="11"/>
      <c r="D210" s="10"/>
      <c r="E210" s="10"/>
      <c r="F210" s="10"/>
      <c r="G210" s="10"/>
    </row>
    <row r="211" spans="3:10" ht="15.75">
      <c r="C211" s="9" t="s">
        <v>6</v>
      </c>
      <c r="D211" s="10"/>
      <c r="E211" s="10"/>
      <c r="F211" s="10"/>
      <c r="G211" s="10"/>
      <c r="I211" t="s">
        <v>29</v>
      </c>
      <c r="J211" s="68"/>
    </row>
    <row r="212" spans="3:10" ht="15.75">
      <c r="C212" s="9" t="s">
        <v>15</v>
      </c>
      <c r="D212" s="10"/>
      <c r="E212" s="10"/>
      <c r="F212" s="10"/>
      <c r="G212" s="10"/>
      <c r="I212" t="s">
        <v>41</v>
      </c>
      <c r="J212" s="68"/>
    </row>
    <row r="215" ht="10.5" customHeight="1">
      <c r="K215" s="2"/>
    </row>
    <row r="216" ht="12" customHeight="1">
      <c r="K216" s="31"/>
    </row>
    <row r="217" spans="2:11" ht="4.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5">
      <c r="B218" s="2"/>
      <c r="C218" s="61"/>
      <c r="D218" s="61"/>
      <c r="E218" s="61"/>
      <c r="F218" s="61"/>
      <c r="G218" s="61"/>
      <c r="H218" s="61"/>
      <c r="I218" s="61"/>
      <c r="J218" s="61"/>
      <c r="K218" s="61"/>
    </row>
    <row r="219" spans="2:11" ht="5.25" customHeight="1">
      <c r="B219" s="2"/>
      <c r="C219" s="56"/>
      <c r="D219" s="56"/>
      <c r="E219" s="56"/>
      <c r="F219" s="56"/>
      <c r="G219" s="56"/>
      <c r="H219" s="56"/>
      <c r="I219" s="56"/>
      <c r="J219" s="56"/>
      <c r="K219" s="56"/>
    </row>
    <row r="220" spans="2:11" ht="12" customHeight="1">
      <c r="B220" s="62"/>
      <c r="C220" s="62"/>
      <c r="D220" s="62"/>
      <c r="E220" s="62"/>
      <c r="F220" s="62"/>
      <c r="G220" s="62"/>
      <c r="H220" s="62"/>
      <c r="I220" s="62"/>
      <c r="J220" s="62"/>
      <c r="K220" s="62"/>
    </row>
    <row r="221" spans="2:11" ht="15">
      <c r="B221" s="2"/>
      <c r="C221" s="32"/>
      <c r="D221" s="30"/>
      <c r="E221" s="63"/>
      <c r="F221" s="63"/>
      <c r="G221" s="63"/>
      <c r="H221" s="63"/>
      <c r="I221" s="63"/>
      <c r="J221" s="63"/>
      <c r="K221" s="63"/>
    </row>
    <row r="222" spans="2:11" ht="13.5" customHeight="1">
      <c r="B222" s="2"/>
      <c r="C222" s="61"/>
      <c r="D222" s="61"/>
      <c r="E222" s="30"/>
      <c r="F222" s="30"/>
      <c r="G222" s="30"/>
      <c r="H222" s="30"/>
      <c r="I222" s="2"/>
      <c r="J222" s="2"/>
      <c r="K222" s="30"/>
    </row>
    <row r="223" spans="2:11" ht="15">
      <c r="B223" s="80"/>
      <c r="C223" s="64"/>
      <c r="D223" s="65"/>
      <c r="E223" s="2"/>
      <c r="F223" s="2"/>
      <c r="G223" s="2"/>
      <c r="H223" s="2"/>
      <c r="I223" s="58"/>
      <c r="J223" s="57"/>
      <c r="K223" s="66"/>
    </row>
    <row r="224" spans="2:11" ht="15">
      <c r="B224" s="80"/>
      <c r="C224" s="64"/>
      <c r="D224" s="65"/>
      <c r="E224" s="2"/>
      <c r="F224" s="2"/>
      <c r="G224" s="2"/>
      <c r="H224" s="2"/>
      <c r="I224" s="59"/>
      <c r="J224" s="60"/>
      <c r="K224" s="66"/>
    </row>
    <row r="225" spans="2:11" ht="15">
      <c r="B225" s="67"/>
      <c r="C225" s="44"/>
      <c r="D225" s="45"/>
      <c r="E225" s="46"/>
      <c r="F225" s="46"/>
      <c r="G225" s="46"/>
      <c r="H225" s="46"/>
      <c r="I225" s="47"/>
      <c r="J225" s="16"/>
      <c r="K225" s="67"/>
    </row>
    <row r="226" spans="2:11" ht="13.5" customHeight="1">
      <c r="B226" s="67"/>
      <c r="C226" s="44"/>
      <c r="D226" s="45"/>
      <c r="E226" s="48"/>
      <c r="F226" s="48"/>
      <c r="G226" s="48"/>
      <c r="H226" s="48"/>
      <c r="I226" s="49"/>
      <c r="J226" s="50"/>
      <c r="K226" s="67"/>
    </row>
    <row r="227" spans="2:11" ht="15">
      <c r="B227" s="67"/>
      <c r="C227" s="44"/>
      <c r="D227" s="45"/>
      <c r="E227" s="46"/>
      <c r="F227" s="46"/>
      <c r="G227" s="46"/>
      <c r="H227" s="46"/>
      <c r="I227" s="47"/>
      <c r="J227" s="16"/>
      <c r="K227" s="67"/>
    </row>
    <row r="228" spans="2:11" ht="12.75" customHeight="1">
      <c r="B228" s="67"/>
      <c r="C228" s="44"/>
      <c r="D228" s="45"/>
      <c r="E228" s="48"/>
      <c r="F228" s="48"/>
      <c r="G228" s="48"/>
      <c r="H228" s="48"/>
      <c r="I228" s="49"/>
      <c r="J228" s="50"/>
      <c r="K228" s="67"/>
    </row>
    <row r="229" spans="1:11" ht="14.25" customHeight="1">
      <c r="A229" s="136" t="s">
        <v>0</v>
      </c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</row>
    <row r="230" ht="9.75" customHeight="1"/>
    <row r="231" spans="1:11" ht="17.25" customHeight="1">
      <c r="A231" s="137" t="str">
        <f>'[1]Лист1'!$A$3</f>
        <v>ПЕРВЕНСТВО  РОССИИ СРЕДИ СПОРТИВНЫХ ШКОЛ</v>
      </c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</row>
    <row r="232" spans="1:11" ht="16.5" customHeight="1">
      <c r="A232" s="138" t="s">
        <v>27</v>
      </c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</row>
    <row r="233" spans="3:11" ht="15" customHeight="1">
      <c r="C233" s="6"/>
      <c r="D233" s="6"/>
      <c r="E233" s="6"/>
      <c r="F233" s="6"/>
      <c r="G233" s="6"/>
      <c r="H233" s="6"/>
      <c r="I233" s="6"/>
      <c r="J233" s="6"/>
      <c r="K233" s="6"/>
    </row>
    <row r="234" spans="3:11" ht="17.25" customHeight="1">
      <c r="C234" s="1"/>
      <c r="D234" s="8"/>
      <c r="E234" s="130" t="s">
        <v>7</v>
      </c>
      <c r="F234" s="130"/>
      <c r="G234" s="130"/>
      <c r="H234" s="130"/>
      <c r="I234" s="130"/>
      <c r="J234" s="130"/>
      <c r="K234" s="130"/>
    </row>
    <row r="235" spans="3:11" ht="16.5" customHeight="1">
      <c r="C235" s="12" t="s">
        <v>25</v>
      </c>
      <c r="D235" s="8"/>
      <c r="E235" s="8"/>
      <c r="F235" s="8" t="s">
        <v>33</v>
      </c>
      <c r="G235" s="8"/>
      <c r="H235" s="8"/>
      <c r="I235" t="s">
        <v>28</v>
      </c>
      <c r="K235" s="8"/>
    </row>
    <row r="236" spans="2:11" ht="15" customHeight="1">
      <c r="B236" s="54" t="s">
        <v>8</v>
      </c>
      <c r="C236" s="114" t="s">
        <v>9</v>
      </c>
      <c r="D236" s="98" t="s">
        <v>26</v>
      </c>
      <c r="E236" s="5"/>
      <c r="F236" s="5"/>
      <c r="G236" s="5"/>
      <c r="H236" s="5"/>
      <c r="I236" s="41" t="s">
        <v>17</v>
      </c>
      <c r="J236" s="83" t="s">
        <v>10</v>
      </c>
      <c r="K236" s="131" t="s">
        <v>2</v>
      </c>
    </row>
    <row r="237" spans="2:11" ht="15" customHeight="1">
      <c r="B237" s="55" t="s">
        <v>16</v>
      </c>
      <c r="C237" s="115"/>
      <c r="D237" s="99"/>
      <c r="E237" s="7"/>
      <c r="F237" s="7"/>
      <c r="G237" s="7"/>
      <c r="H237" s="7"/>
      <c r="I237" s="42" t="s">
        <v>18</v>
      </c>
      <c r="J237" s="43" t="s">
        <v>11</v>
      </c>
      <c r="K237" s="132"/>
    </row>
    <row r="238" spans="2:11" ht="12.75" customHeight="1">
      <c r="B238" s="75">
        <v>110</v>
      </c>
      <c r="C238" s="76" t="s">
        <v>164</v>
      </c>
      <c r="D238" s="81" t="s">
        <v>74</v>
      </c>
      <c r="E238" s="77">
        <v>8.287</v>
      </c>
      <c r="F238" s="77">
        <v>6.8</v>
      </c>
      <c r="G238" s="77">
        <v>7.575</v>
      </c>
      <c r="H238" s="77">
        <v>8.267</v>
      </c>
      <c r="I238" s="78">
        <f aca="true" t="shared" si="6" ref="I238:I255">SUM(E238+F238+G238+H238)</f>
        <v>30.929</v>
      </c>
      <c r="J238" s="79">
        <f>SUM(I238+I239)</f>
        <v>80.837</v>
      </c>
      <c r="K238" s="133">
        <v>1</v>
      </c>
    </row>
    <row r="239" spans="2:11" ht="18" customHeight="1">
      <c r="B239" s="53"/>
      <c r="C239" s="44" t="s">
        <v>303</v>
      </c>
      <c r="D239" s="73" t="s">
        <v>165</v>
      </c>
      <c r="E239" s="48">
        <v>12.65</v>
      </c>
      <c r="F239" s="48">
        <v>12.233</v>
      </c>
      <c r="G239" s="48">
        <v>12.025</v>
      </c>
      <c r="H239" s="48">
        <v>13</v>
      </c>
      <c r="I239" s="49">
        <f t="shared" si="6"/>
        <v>49.908</v>
      </c>
      <c r="J239" s="50">
        <f>SUM(I238+I239)</f>
        <v>80.837</v>
      </c>
      <c r="K239" s="129"/>
    </row>
    <row r="240" spans="2:11" ht="12.75" customHeight="1">
      <c r="B240" s="53">
        <v>117</v>
      </c>
      <c r="C240" s="44" t="s">
        <v>166</v>
      </c>
      <c r="D240" s="73" t="s">
        <v>51</v>
      </c>
      <c r="E240" s="46">
        <v>8.287</v>
      </c>
      <c r="F240" s="46">
        <v>6.967</v>
      </c>
      <c r="G240" s="46">
        <v>8</v>
      </c>
      <c r="H240" s="46">
        <v>8.267</v>
      </c>
      <c r="I240" s="47">
        <f t="shared" si="6"/>
        <v>31.521</v>
      </c>
      <c r="J240" s="16">
        <f>SUM(I240+I241)</f>
        <v>79.013</v>
      </c>
      <c r="K240" s="129">
        <v>2</v>
      </c>
    </row>
    <row r="241" spans="2:11" ht="18" customHeight="1">
      <c r="B241" s="53"/>
      <c r="C241" s="44" t="s">
        <v>304</v>
      </c>
      <c r="D241" s="73" t="s">
        <v>114</v>
      </c>
      <c r="E241" s="48">
        <v>12.475</v>
      </c>
      <c r="F241" s="48">
        <v>11.433</v>
      </c>
      <c r="G241" s="48">
        <v>11.15</v>
      </c>
      <c r="H241" s="48">
        <v>12.434</v>
      </c>
      <c r="I241" s="49">
        <f t="shared" si="6"/>
        <v>47.492</v>
      </c>
      <c r="J241" s="50">
        <f>SUM(I240+I241)</f>
        <v>79.013</v>
      </c>
      <c r="K241" s="129"/>
    </row>
    <row r="242" spans="2:11" ht="12.75" customHeight="1">
      <c r="B242" s="53">
        <v>118</v>
      </c>
      <c r="C242" s="44" t="s">
        <v>167</v>
      </c>
      <c r="D242" s="73" t="s">
        <v>168</v>
      </c>
      <c r="E242" s="46">
        <v>8.437</v>
      </c>
      <c r="F242" s="46">
        <v>7.8</v>
      </c>
      <c r="G242" s="46">
        <v>7</v>
      </c>
      <c r="H242" s="46">
        <v>6.567</v>
      </c>
      <c r="I242" s="47">
        <f t="shared" si="6"/>
        <v>29.804</v>
      </c>
      <c r="J242" s="16">
        <f>SUM(I242+I243)</f>
        <v>78.037</v>
      </c>
      <c r="K242" s="129">
        <v>3</v>
      </c>
    </row>
    <row r="243" spans="2:11" ht="18" customHeight="1">
      <c r="B243" s="53"/>
      <c r="C243" s="44" t="s">
        <v>305</v>
      </c>
      <c r="D243" s="73" t="s">
        <v>93</v>
      </c>
      <c r="E243" s="48">
        <v>12.5</v>
      </c>
      <c r="F243" s="48">
        <v>12.466</v>
      </c>
      <c r="G243" s="48">
        <v>11.6</v>
      </c>
      <c r="H243" s="48">
        <v>11.667</v>
      </c>
      <c r="I243" s="49">
        <f t="shared" si="6"/>
        <v>48.233000000000004</v>
      </c>
      <c r="J243" s="50">
        <f>SUM(I242+I243)</f>
        <v>78.037</v>
      </c>
      <c r="K243" s="129"/>
    </row>
    <row r="244" spans="2:11" ht="12.75" customHeight="1">
      <c r="B244" s="53">
        <v>121</v>
      </c>
      <c r="C244" s="44" t="s">
        <v>169</v>
      </c>
      <c r="D244" s="73" t="s">
        <v>170</v>
      </c>
      <c r="E244" s="46">
        <v>8.387</v>
      </c>
      <c r="F244" s="46">
        <v>7.934</v>
      </c>
      <c r="G244" s="46">
        <v>6.85</v>
      </c>
      <c r="H244" s="46">
        <v>7.167</v>
      </c>
      <c r="I244" s="47">
        <f t="shared" si="6"/>
        <v>30.338</v>
      </c>
      <c r="J244" s="16">
        <f>SUM(I244+I245)</f>
        <v>75.33000000000001</v>
      </c>
      <c r="K244" s="129">
        <v>4</v>
      </c>
    </row>
    <row r="245" spans="2:11" ht="18" customHeight="1">
      <c r="B245" s="53"/>
      <c r="C245" s="44" t="s">
        <v>303</v>
      </c>
      <c r="D245" s="73" t="s">
        <v>93</v>
      </c>
      <c r="E245" s="48">
        <v>12.4</v>
      </c>
      <c r="F245" s="48">
        <v>9.433</v>
      </c>
      <c r="G245" s="48">
        <v>11.325</v>
      </c>
      <c r="H245" s="48">
        <v>11.834</v>
      </c>
      <c r="I245" s="49">
        <f t="shared" si="6"/>
        <v>44.992000000000004</v>
      </c>
      <c r="J245" s="50">
        <f>SUM(I244+I245)</f>
        <v>75.33000000000001</v>
      </c>
      <c r="K245" s="129"/>
    </row>
    <row r="246" spans="2:11" ht="12.75" customHeight="1">
      <c r="B246" s="53">
        <v>166</v>
      </c>
      <c r="C246" s="44" t="s">
        <v>171</v>
      </c>
      <c r="D246" s="73" t="s">
        <v>48</v>
      </c>
      <c r="E246" s="46">
        <v>8.575</v>
      </c>
      <c r="F246" s="46">
        <v>4.133</v>
      </c>
      <c r="G246" s="46">
        <v>6.2</v>
      </c>
      <c r="H246" s="46">
        <v>7.4</v>
      </c>
      <c r="I246" s="47">
        <f t="shared" si="6"/>
        <v>26.308</v>
      </c>
      <c r="J246" s="16">
        <f>SUM(I246+I247)</f>
        <v>70.06700000000001</v>
      </c>
      <c r="K246" s="129">
        <v>5</v>
      </c>
    </row>
    <row r="247" spans="2:11" ht="18" customHeight="1">
      <c r="B247" s="53"/>
      <c r="C247" s="44" t="s">
        <v>306</v>
      </c>
      <c r="D247" s="73" t="s">
        <v>47</v>
      </c>
      <c r="E247" s="48">
        <v>12.85</v>
      </c>
      <c r="F247" s="48">
        <v>8.3</v>
      </c>
      <c r="G247" s="48">
        <v>9.475</v>
      </c>
      <c r="H247" s="48">
        <v>13.134</v>
      </c>
      <c r="I247" s="49">
        <f t="shared" si="6"/>
        <v>43.759</v>
      </c>
      <c r="J247" s="50">
        <f>SUM(I246+I247)</f>
        <v>70.06700000000001</v>
      </c>
      <c r="K247" s="129"/>
    </row>
    <row r="248" spans="2:11" ht="12.75" customHeight="1">
      <c r="B248" s="53">
        <v>167</v>
      </c>
      <c r="C248" s="44" t="s">
        <v>172</v>
      </c>
      <c r="D248" s="73" t="s">
        <v>51</v>
      </c>
      <c r="E248" s="46">
        <v>8.812</v>
      </c>
      <c r="F248" s="46">
        <v>8.333</v>
      </c>
      <c r="G248" s="46">
        <v>7.7</v>
      </c>
      <c r="H248" s="46">
        <v>8.37</v>
      </c>
      <c r="I248" s="47">
        <f t="shared" si="6"/>
        <v>33.214999999999996</v>
      </c>
      <c r="J248" s="16">
        <f>SUM(I248+I249)</f>
        <v>85.59</v>
      </c>
      <c r="K248" s="129">
        <v>6</v>
      </c>
    </row>
    <row r="249" spans="2:11" ht="18" customHeight="1">
      <c r="B249" s="53"/>
      <c r="C249" s="44" t="s">
        <v>307</v>
      </c>
      <c r="D249" s="73" t="s">
        <v>52</v>
      </c>
      <c r="E249" s="48">
        <v>13.175</v>
      </c>
      <c r="F249" s="48">
        <v>12.633</v>
      </c>
      <c r="G249" s="48">
        <v>13.1</v>
      </c>
      <c r="H249" s="48">
        <v>13.467</v>
      </c>
      <c r="I249" s="49">
        <f t="shared" si="6"/>
        <v>52.375</v>
      </c>
      <c r="J249" s="50">
        <f>SUM(I248+I249)</f>
        <v>85.59</v>
      </c>
      <c r="K249" s="129"/>
    </row>
    <row r="250" spans="2:11" ht="12.75" customHeight="1">
      <c r="B250" s="53">
        <v>203</v>
      </c>
      <c r="C250" s="44" t="s">
        <v>173</v>
      </c>
      <c r="D250" s="73" t="s">
        <v>54</v>
      </c>
      <c r="E250" s="46">
        <v>7.6</v>
      </c>
      <c r="F250" s="46">
        <v>6.266</v>
      </c>
      <c r="G250" s="46">
        <v>6.825</v>
      </c>
      <c r="H250" s="46">
        <v>7.567</v>
      </c>
      <c r="I250" s="47">
        <f t="shared" si="6"/>
        <v>28.258</v>
      </c>
      <c r="J250" s="16">
        <f>SUM(I250+I251)</f>
        <v>74.558</v>
      </c>
      <c r="K250" s="129">
        <v>7</v>
      </c>
    </row>
    <row r="251" spans="2:11" ht="17.25" customHeight="1">
      <c r="B251" s="53"/>
      <c r="C251" s="44" t="s">
        <v>308</v>
      </c>
      <c r="D251" s="73" t="s">
        <v>101</v>
      </c>
      <c r="E251" s="48">
        <v>12.025</v>
      </c>
      <c r="F251" s="48">
        <v>10.7</v>
      </c>
      <c r="G251" s="48">
        <v>11.675</v>
      </c>
      <c r="H251" s="48">
        <v>11.9</v>
      </c>
      <c r="I251" s="49">
        <f t="shared" si="6"/>
        <v>46.300000000000004</v>
      </c>
      <c r="J251" s="50">
        <f>SUM(I250+I251)</f>
        <v>74.558</v>
      </c>
      <c r="K251" s="129"/>
    </row>
    <row r="252" spans="2:11" ht="12.75" customHeight="1">
      <c r="B252" s="53">
        <v>207</v>
      </c>
      <c r="C252" s="44" t="s">
        <v>174</v>
      </c>
      <c r="D252" s="73" t="s">
        <v>70</v>
      </c>
      <c r="E252" s="46">
        <v>8.6</v>
      </c>
      <c r="F252" s="46">
        <v>6.5</v>
      </c>
      <c r="G252" s="46">
        <v>6.875</v>
      </c>
      <c r="H252" s="46">
        <v>7.6</v>
      </c>
      <c r="I252" s="47">
        <f t="shared" si="6"/>
        <v>29.575000000000003</v>
      </c>
      <c r="J252" s="16">
        <f>SUM(I252+I253)</f>
        <v>75.792</v>
      </c>
      <c r="K252" s="129">
        <v>8</v>
      </c>
    </row>
    <row r="253" spans="2:11" ht="18" customHeight="1">
      <c r="B253" s="53"/>
      <c r="C253" s="44" t="s">
        <v>292</v>
      </c>
      <c r="D253" s="73" t="s">
        <v>175</v>
      </c>
      <c r="E253" s="48">
        <v>12.675</v>
      </c>
      <c r="F253" s="48">
        <v>12.1</v>
      </c>
      <c r="G253" s="48">
        <v>9.975</v>
      </c>
      <c r="H253" s="48">
        <v>11.467</v>
      </c>
      <c r="I253" s="49">
        <f t="shared" si="6"/>
        <v>46.217</v>
      </c>
      <c r="J253" s="50">
        <f>SUM(I252+I253)</f>
        <v>75.792</v>
      </c>
      <c r="K253" s="129"/>
    </row>
    <row r="254" spans="2:11" ht="12.75" customHeight="1">
      <c r="B254" s="53">
        <v>208</v>
      </c>
      <c r="C254" s="44" t="s">
        <v>176</v>
      </c>
      <c r="D254" s="73" t="s">
        <v>74</v>
      </c>
      <c r="E254" s="46">
        <v>8.775</v>
      </c>
      <c r="F254" s="46">
        <v>7.834</v>
      </c>
      <c r="G254" s="46">
        <v>7.325</v>
      </c>
      <c r="H254" s="46">
        <v>8.164</v>
      </c>
      <c r="I254" s="47">
        <f t="shared" si="6"/>
        <v>32.098</v>
      </c>
      <c r="J254" s="16">
        <f>SUM(I254+I255)</f>
        <v>80.465</v>
      </c>
      <c r="K254" s="129">
        <v>9</v>
      </c>
    </row>
    <row r="255" spans="2:11" s="116" customFormat="1" ht="18" customHeight="1">
      <c r="B255" s="53"/>
      <c r="C255" s="44" t="s">
        <v>309</v>
      </c>
      <c r="D255" s="73" t="s">
        <v>177</v>
      </c>
      <c r="E255" s="48">
        <v>13.325</v>
      </c>
      <c r="F255" s="48">
        <v>11.633</v>
      </c>
      <c r="G255" s="48">
        <v>10.175</v>
      </c>
      <c r="H255" s="48">
        <v>13.234</v>
      </c>
      <c r="I255" s="49">
        <f t="shared" si="6"/>
        <v>48.367</v>
      </c>
      <c r="J255" s="50">
        <f>SUM(I254+I255)</f>
        <v>80.465</v>
      </c>
      <c r="K255" s="129"/>
    </row>
    <row r="256" spans="2:11" ht="12.75" customHeight="1">
      <c r="B256" s="53">
        <v>212</v>
      </c>
      <c r="C256" s="44" t="s">
        <v>178</v>
      </c>
      <c r="D256" s="73" t="s">
        <v>54</v>
      </c>
      <c r="E256" s="46">
        <v>8.625</v>
      </c>
      <c r="F256" s="46">
        <v>9.1</v>
      </c>
      <c r="G256" s="46">
        <v>8.55</v>
      </c>
      <c r="H256" s="46">
        <v>8.634</v>
      </c>
      <c r="I256" s="47">
        <f>SUM(E256+F256+G256+H256)</f>
        <v>34.909000000000006</v>
      </c>
      <c r="J256" s="16">
        <f>SUM(I256+I257)</f>
        <v>87.176</v>
      </c>
      <c r="K256" s="129">
        <v>10</v>
      </c>
    </row>
    <row r="257" spans="2:11" ht="18" customHeight="1">
      <c r="B257" s="53"/>
      <c r="C257" s="44" t="s">
        <v>73</v>
      </c>
      <c r="D257" s="73" t="s">
        <v>64</v>
      </c>
      <c r="E257" s="48">
        <v>12.525</v>
      </c>
      <c r="F257" s="48">
        <v>13.3</v>
      </c>
      <c r="G257" s="48">
        <v>13.175</v>
      </c>
      <c r="H257" s="48">
        <v>13.267</v>
      </c>
      <c r="I257" s="49">
        <f>SUM(E257+F257+G257+H257)</f>
        <v>52.266999999999996</v>
      </c>
      <c r="J257" s="50">
        <f>SUM(I256+I257)</f>
        <v>87.176</v>
      </c>
      <c r="K257" s="129"/>
    </row>
    <row r="258" spans="2:11" ht="12.75" customHeight="1">
      <c r="B258" s="53">
        <v>213</v>
      </c>
      <c r="C258" s="44" t="s">
        <v>179</v>
      </c>
      <c r="D258" s="73" t="s">
        <v>54</v>
      </c>
      <c r="E258" s="46">
        <v>7.837</v>
      </c>
      <c r="F258" s="46">
        <v>2</v>
      </c>
      <c r="G258" s="46">
        <v>4.6</v>
      </c>
      <c r="H258" s="46">
        <v>4.5</v>
      </c>
      <c r="I258" s="47">
        <f>SUM(E258+F258+G258+H258)</f>
        <v>18.936999999999998</v>
      </c>
      <c r="J258" s="16">
        <f>SUM(I258+I259)</f>
        <v>60.879</v>
      </c>
      <c r="K258" s="129">
        <v>11</v>
      </c>
    </row>
    <row r="259" spans="2:11" ht="18" customHeight="1">
      <c r="B259" s="53"/>
      <c r="C259" s="44" t="s">
        <v>180</v>
      </c>
      <c r="D259" s="73" t="s">
        <v>64</v>
      </c>
      <c r="E259" s="48">
        <v>12</v>
      </c>
      <c r="F259" s="48">
        <v>8.233</v>
      </c>
      <c r="G259" s="48">
        <v>10.175</v>
      </c>
      <c r="H259" s="48">
        <v>11.534</v>
      </c>
      <c r="I259" s="49">
        <f>SUM(E259+F259+G259+H259)</f>
        <v>41.942</v>
      </c>
      <c r="J259" s="50">
        <f>SUM(I258+I259)</f>
        <v>60.879</v>
      </c>
      <c r="K259" s="129"/>
    </row>
    <row r="260" spans="2:11" ht="12.75" customHeight="1">
      <c r="B260" s="53">
        <v>227</v>
      </c>
      <c r="C260" s="44" t="s">
        <v>184</v>
      </c>
      <c r="D260" s="73" t="s">
        <v>74</v>
      </c>
      <c r="E260" s="46">
        <v>8.175</v>
      </c>
      <c r="F260" s="46">
        <v>7.5</v>
      </c>
      <c r="G260" s="46">
        <v>5.15</v>
      </c>
      <c r="H260" s="46">
        <v>7.8</v>
      </c>
      <c r="I260" s="47">
        <f aca="true" t="shared" si="7" ref="I260:I271">SUM(E260+F260+G260+H260)</f>
        <v>28.625000000000004</v>
      </c>
      <c r="J260" s="16">
        <f>SUM(I260+I261)</f>
        <v>70.342</v>
      </c>
      <c r="K260" s="129">
        <v>12</v>
      </c>
    </row>
    <row r="261" spans="2:11" ht="18" customHeight="1">
      <c r="B261" s="53"/>
      <c r="C261" s="44" t="s">
        <v>112</v>
      </c>
      <c r="D261" s="73" t="s">
        <v>75</v>
      </c>
      <c r="E261" s="48">
        <v>12.375</v>
      </c>
      <c r="F261" s="48">
        <v>8.1</v>
      </c>
      <c r="G261" s="48">
        <v>8.875</v>
      </c>
      <c r="H261" s="48">
        <v>12.367</v>
      </c>
      <c r="I261" s="49">
        <f t="shared" si="7"/>
        <v>41.717</v>
      </c>
      <c r="J261" s="50">
        <f>SUM(I260+I261)</f>
        <v>70.342</v>
      </c>
      <c r="K261" s="129"/>
    </row>
    <row r="262" spans="2:11" ht="12.75" customHeight="1">
      <c r="B262" s="53">
        <v>228</v>
      </c>
      <c r="C262" s="44" t="s">
        <v>185</v>
      </c>
      <c r="D262" s="73" t="s">
        <v>74</v>
      </c>
      <c r="E262" s="46">
        <v>8.562</v>
      </c>
      <c r="F262" s="46">
        <v>7.4</v>
      </c>
      <c r="G262" s="46">
        <v>6.75</v>
      </c>
      <c r="H262" s="46">
        <v>6.3</v>
      </c>
      <c r="I262" s="47">
        <f t="shared" si="7"/>
        <v>29.012</v>
      </c>
      <c r="J262" s="16">
        <f>SUM(I262+I263)</f>
        <v>73.745</v>
      </c>
      <c r="K262" s="129">
        <v>13</v>
      </c>
    </row>
    <row r="263" spans="2:11" ht="18" customHeight="1">
      <c r="B263" s="53"/>
      <c r="C263" s="44" t="s">
        <v>186</v>
      </c>
      <c r="D263" s="73" t="s">
        <v>75</v>
      </c>
      <c r="E263" s="48">
        <v>12.825</v>
      </c>
      <c r="F263" s="48">
        <v>10.433</v>
      </c>
      <c r="G263" s="48">
        <v>9.975</v>
      </c>
      <c r="H263" s="48">
        <v>11.5</v>
      </c>
      <c r="I263" s="49">
        <f t="shared" si="7"/>
        <v>44.733</v>
      </c>
      <c r="J263" s="50">
        <f>SUM(I262+I263)</f>
        <v>73.745</v>
      </c>
      <c r="K263" s="129"/>
    </row>
    <row r="264" spans="2:11" ht="12.75" customHeight="1">
      <c r="B264" s="53">
        <v>222</v>
      </c>
      <c r="C264" s="44" t="s">
        <v>183</v>
      </c>
      <c r="D264" s="73" t="s">
        <v>70</v>
      </c>
      <c r="E264" s="46">
        <v>8.65</v>
      </c>
      <c r="F264" s="46">
        <v>7.433</v>
      </c>
      <c r="G264" s="46">
        <v>6.025</v>
      </c>
      <c r="H264" s="46">
        <v>7.3</v>
      </c>
      <c r="I264" s="47">
        <f t="shared" si="7"/>
        <v>29.407999999999998</v>
      </c>
      <c r="J264" s="16">
        <f>SUM(I264+I265)</f>
        <v>73.666</v>
      </c>
      <c r="K264" s="129">
        <v>14</v>
      </c>
    </row>
    <row r="265" spans="2:11" ht="18" customHeight="1">
      <c r="B265" s="53"/>
      <c r="C265" s="44" t="s">
        <v>128</v>
      </c>
      <c r="D265" s="73" t="s">
        <v>175</v>
      </c>
      <c r="E265" s="48">
        <v>12.75</v>
      </c>
      <c r="F265" s="48">
        <v>9.633</v>
      </c>
      <c r="G265" s="48">
        <v>10.275</v>
      </c>
      <c r="H265" s="48">
        <v>11.6</v>
      </c>
      <c r="I265" s="49">
        <f t="shared" si="7"/>
        <v>44.258</v>
      </c>
      <c r="J265" s="50">
        <f>SUM(I264+I265)</f>
        <v>73.666</v>
      </c>
      <c r="K265" s="129"/>
    </row>
    <row r="266" spans="2:11" ht="12.75" customHeight="1">
      <c r="B266" s="53">
        <v>223</v>
      </c>
      <c r="C266" s="44" t="s">
        <v>68</v>
      </c>
      <c r="D266" s="73" t="s">
        <v>70</v>
      </c>
      <c r="E266" s="46">
        <v>8.95</v>
      </c>
      <c r="F266" s="46">
        <v>8.066</v>
      </c>
      <c r="G266" s="46">
        <v>7.275</v>
      </c>
      <c r="H266" s="46">
        <v>7.734</v>
      </c>
      <c r="I266" s="47">
        <f t="shared" si="7"/>
        <v>32.025</v>
      </c>
      <c r="J266" s="16">
        <f>SUM(I266+I267)</f>
        <v>82.312</v>
      </c>
      <c r="K266" s="129">
        <v>15</v>
      </c>
    </row>
    <row r="267" spans="2:11" ht="18" customHeight="1">
      <c r="B267" s="53"/>
      <c r="C267" s="44" t="s">
        <v>50</v>
      </c>
      <c r="D267" s="73" t="s">
        <v>175</v>
      </c>
      <c r="E267" s="48">
        <v>13.275</v>
      </c>
      <c r="F267" s="48">
        <v>12.1</v>
      </c>
      <c r="G267" s="48">
        <v>12.475</v>
      </c>
      <c r="H267" s="48">
        <v>12.437</v>
      </c>
      <c r="I267" s="49">
        <f t="shared" si="7"/>
        <v>50.287</v>
      </c>
      <c r="J267" s="50">
        <f>SUM(I266+I267)</f>
        <v>82.312</v>
      </c>
      <c r="K267" s="129"/>
    </row>
    <row r="268" spans="2:11" ht="12.75" customHeight="1">
      <c r="B268" s="53">
        <v>245</v>
      </c>
      <c r="C268" s="44" t="s">
        <v>89</v>
      </c>
      <c r="D268" s="73" t="s">
        <v>88</v>
      </c>
      <c r="E268" s="46">
        <v>8.45</v>
      </c>
      <c r="F268" s="46">
        <v>5.933</v>
      </c>
      <c r="G268" s="46">
        <v>6.45</v>
      </c>
      <c r="H268" s="46">
        <v>7.334</v>
      </c>
      <c r="I268" s="47">
        <f t="shared" si="7"/>
        <v>28.166999999999998</v>
      </c>
      <c r="J268" s="16">
        <f>SUM(I268+I269)</f>
        <v>74.8</v>
      </c>
      <c r="K268" s="129">
        <v>16</v>
      </c>
    </row>
    <row r="269" spans="2:11" ht="18" customHeight="1">
      <c r="B269" s="53"/>
      <c r="C269" s="44" t="s">
        <v>58</v>
      </c>
      <c r="D269" s="73" t="s">
        <v>34</v>
      </c>
      <c r="E269" s="48">
        <v>12.65</v>
      </c>
      <c r="F269" s="48">
        <v>11.366</v>
      </c>
      <c r="G269" s="48">
        <v>11.05</v>
      </c>
      <c r="H269" s="48">
        <v>11.567</v>
      </c>
      <c r="I269" s="49">
        <f t="shared" si="7"/>
        <v>46.633</v>
      </c>
      <c r="J269" s="50">
        <f>SUM(I268+I269)</f>
        <v>74.8</v>
      </c>
      <c r="K269" s="129"/>
    </row>
    <row r="270" spans="2:11" ht="12.75" customHeight="1">
      <c r="B270" s="53">
        <v>247</v>
      </c>
      <c r="C270" s="44" t="s">
        <v>194</v>
      </c>
      <c r="D270" s="73" t="s">
        <v>54</v>
      </c>
      <c r="E270" s="46">
        <v>8.9</v>
      </c>
      <c r="F270" s="46">
        <v>4.534</v>
      </c>
      <c r="G270" s="46">
        <v>5.8</v>
      </c>
      <c r="H270" s="46">
        <v>8.167</v>
      </c>
      <c r="I270" s="47">
        <f t="shared" si="7"/>
        <v>27.401000000000003</v>
      </c>
      <c r="J270" s="16">
        <f>SUM(I270+I271)</f>
        <v>75.02600000000001</v>
      </c>
      <c r="K270" s="129">
        <v>17</v>
      </c>
    </row>
    <row r="271" spans="2:11" ht="18" customHeight="1">
      <c r="B271" s="53"/>
      <c r="C271" s="44" t="s">
        <v>310</v>
      </c>
      <c r="D271" s="73" t="s">
        <v>195</v>
      </c>
      <c r="E271" s="48">
        <v>13.375</v>
      </c>
      <c r="F271" s="48">
        <v>10.6</v>
      </c>
      <c r="G271" s="48">
        <v>10.85</v>
      </c>
      <c r="H271" s="48">
        <v>12.8</v>
      </c>
      <c r="I271" s="49">
        <f t="shared" si="7"/>
        <v>47.625</v>
      </c>
      <c r="J271" s="50">
        <f>SUM(I270+I271)</f>
        <v>75.02600000000001</v>
      </c>
      <c r="K271" s="129"/>
    </row>
    <row r="272" spans="2:11" ht="12.75" customHeight="1">
      <c r="B272" s="53">
        <v>232</v>
      </c>
      <c r="C272" s="44" t="s">
        <v>187</v>
      </c>
      <c r="D272" s="74" t="s">
        <v>48</v>
      </c>
      <c r="E272" s="46">
        <v>8.9</v>
      </c>
      <c r="F272" s="46">
        <v>8.866</v>
      </c>
      <c r="G272" s="46">
        <v>9.65</v>
      </c>
      <c r="H272" s="46">
        <v>9.134</v>
      </c>
      <c r="I272" s="47">
        <f>SUM(E272+F272+G272+H272)</f>
        <v>36.55</v>
      </c>
      <c r="J272" s="16">
        <f>SUM(I272+I273)</f>
        <v>89.50899999999999</v>
      </c>
      <c r="K272" s="129">
        <v>18</v>
      </c>
    </row>
    <row r="273" spans="2:11" ht="18" customHeight="1">
      <c r="B273" s="53"/>
      <c r="C273" s="44" t="s">
        <v>292</v>
      </c>
      <c r="D273" s="73" t="s">
        <v>188</v>
      </c>
      <c r="E273" s="48">
        <v>13.35</v>
      </c>
      <c r="F273" s="48">
        <v>14.1</v>
      </c>
      <c r="G273" s="48">
        <v>13.575</v>
      </c>
      <c r="H273" s="48">
        <v>11.934</v>
      </c>
      <c r="I273" s="49">
        <f>SUM(E273+F273+G273+H273)</f>
        <v>52.958999999999996</v>
      </c>
      <c r="J273" s="50">
        <f>SUM(I272+I273)</f>
        <v>89.50899999999999</v>
      </c>
      <c r="K273" s="129"/>
    </row>
    <row r="274" spans="2:11" ht="12.75" customHeight="1">
      <c r="B274" s="53">
        <v>119</v>
      </c>
      <c r="C274" s="44" t="s">
        <v>189</v>
      </c>
      <c r="D274" s="73" t="s">
        <v>168</v>
      </c>
      <c r="E274" s="46">
        <v>8.962</v>
      </c>
      <c r="F274" s="46">
        <v>9.333</v>
      </c>
      <c r="G274" s="46">
        <v>8.625</v>
      </c>
      <c r="H274" s="46">
        <v>9</v>
      </c>
      <c r="I274" s="47">
        <f>SUM(E274+F274+G274+H274)</f>
        <v>35.92</v>
      </c>
      <c r="J274" s="16">
        <f>SUM(I274+I275)</f>
        <v>89.095</v>
      </c>
      <c r="K274" s="129">
        <v>19</v>
      </c>
    </row>
    <row r="275" spans="2:11" s="116" customFormat="1" ht="18" customHeight="1">
      <c r="B275" s="53"/>
      <c r="C275" s="44" t="s">
        <v>295</v>
      </c>
      <c r="D275" s="73" t="s">
        <v>93</v>
      </c>
      <c r="E275" s="48">
        <v>12.825</v>
      </c>
      <c r="F275" s="48">
        <v>12.9</v>
      </c>
      <c r="G275" s="48">
        <v>13.75</v>
      </c>
      <c r="H275" s="48">
        <v>13.7</v>
      </c>
      <c r="I275" s="49">
        <f>SUM(E275+F275+G275+H275)</f>
        <v>53.175</v>
      </c>
      <c r="J275" s="50">
        <f>SUM(I274+I275)</f>
        <v>89.095</v>
      </c>
      <c r="K275" s="129"/>
    </row>
    <row r="276" spans="2:11" ht="12.75" customHeight="1">
      <c r="B276" s="53">
        <v>261</v>
      </c>
      <c r="C276" s="44" t="s">
        <v>199</v>
      </c>
      <c r="D276" s="73" t="s">
        <v>48</v>
      </c>
      <c r="E276" s="46">
        <v>8.725</v>
      </c>
      <c r="F276" s="46">
        <v>7.933</v>
      </c>
      <c r="G276" s="46">
        <v>8.225</v>
      </c>
      <c r="H276" s="46">
        <v>8.834</v>
      </c>
      <c r="I276" s="47">
        <f>SUM(E276+F276+G276+H276)</f>
        <v>33.717</v>
      </c>
      <c r="J276" s="16">
        <f>SUM(I276+I277)</f>
        <v>83.7</v>
      </c>
      <c r="K276" s="129">
        <v>20</v>
      </c>
    </row>
    <row r="277" spans="2:11" ht="18" customHeight="1">
      <c r="B277" s="53"/>
      <c r="C277" s="44" t="s">
        <v>69</v>
      </c>
      <c r="D277" s="73" t="s">
        <v>155</v>
      </c>
      <c r="E277" s="48">
        <v>12.675</v>
      </c>
      <c r="F277" s="48">
        <v>11.566</v>
      </c>
      <c r="G277" s="48">
        <v>13.075</v>
      </c>
      <c r="H277" s="48">
        <v>12.667</v>
      </c>
      <c r="I277" s="49">
        <f>SUM(E277+F277+G277+H277)</f>
        <v>49.983000000000004</v>
      </c>
      <c r="J277" s="50">
        <f>SUM(I276+I277)</f>
        <v>83.7</v>
      </c>
      <c r="K277" s="129"/>
    </row>
    <row r="278" spans="2:11" ht="12.75" customHeight="1">
      <c r="B278" s="53">
        <v>262</v>
      </c>
      <c r="C278" s="44" t="s">
        <v>200</v>
      </c>
      <c r="D278" s="73" t="s">
        <v>48</v>
      </c>
      <c r="E278" s="46">
        <v>8.9</v>
      </c>
      <c r="F278" s="46">
        <v>8.133</v>
      </c>
      <c r="G278" s="46">
        <v>8.025</v>
      </c>
      <c r="H278" s="46">
        <v>8.667</v>
      </c>
      <c r="I278" s="47">
        <f>SUM(E278+F278+G278+H278)</f>
        <v>33.725</v>
      </c>
      <c r="J278" s="16">
        <f>SUM(I278+I279)</f>
        <v>83.208</v>
      </c>
      <c r="K278" s="129">
        <v>21</v>
      </c>
    </row>
    <row r="279" spans="2:11" ht="18" customHeight="1">
      <c r="B279" s="53"/>
      <c r="C279" s="44" t="s">
        <v>69</v>
      </c>
      <c r="D279" s="73" t="s">
        <v>155</v>
      </c>
      <c r="E279" s="48">
        <v>12.85</v>
      </c>
      <c r="F279" s="48">
        <v>10.666</v>
      </c>
      <c r="G279" s="48">
        <v>13</v>
      </c>
      <c r="H279" s="48">
        <v>12.967</v>
      </c>
      <c r="I279" s="49">
        <f>SUM(E279+F279+G279+H279)</f>
        <v>49.483</v>
      </c>
      <c r="J279" s="50">
        <f>SUM(I278+I279)</f>
        <v>83.208</v>
      </c>
      <c r="K279" s="129"/>
    </row>
    <row r="280" spans="2:11" ht="12.75" customHeight="1">
      <c r="B280" s="53">
        <v>275</v>
      </c>
      <c r="C280" s="44" t="s">
        <v>206</v>
      </c>
      <c r="D280" s="73" t="s">
        <v>51</v>
      </c>
      <c r="E280" s="46">
        <v>0</v>
      </c>
      <c r="F280" s="46">
        <v>8</v>
      </c>
      <c r="G280" s="46">
        <v>8.125</v>
      </c>
      <c r="H280" s="46">
        <v>0</v>
      </c>
      <c r="I280" s="47">
        <f>SUM(E280+F280+G280+H280)</f>
        <v>16.125</v>
      </c>
      <c r="J280" s="16">
        <f>SUM(I280+I281)</f>
        <v>41.275</v>
      </c>
      <c r="K280" s="129">
        <v>22</v>
      </c>
    </row>
    <row r="281" spans="2:11" ht="18" customHeight="1">
      <c r="B281" s="53"/>
      <c r="C281" s="44" t="s">
        <v>106</v>
      </c>
      <c r="D281" s="73" t="s">
        <v>104</v>
      </c>
      <c r="E281" s="48">
        <v>0</v>
      </c>
      <c r="F281" s="48">
        <v>12</v>
      </c>
      <c r="G281" s="48">
        <v>13.15</v>
      </c>
      <c r="H281" s="48">
        <v>0</v>
      </c>
      <c r="I281" s="49">
        <f>SUM(E281+F281+G281+H281)</f>
        <v>25.15</v>
      </c>
      <c r="J281" s="50">
        <f>SUM(I280+I281)</f>
        <v>41.275</v>
      </c>
      <c r="K281" s="129"/>
    </row>
    <row r="282" spans="2:11" ht="12.75" customHeight="1">
      <c r="B282" s="53">
        <v>276</v>
      </c>
      <c r="C282" s="44" t="s">
        <v>207</v>
      </c>
      <c r="D282" s="73" t="s">
        <v>51</v>
      </c>
      <c r="E282" s="46">
        <v>8.562</v>
      </c>
      <c r="F282" s="46">
        <v>7.4</v>
      </c>
      <c r="G282" s="46">
        <v>7.275</v>
      </c>
      <c r="H282" s="46">
        <v>8.134</v>
      </c>
      <c r="I282" s="47">
        <f>SUM(E282+F282+G282+H282)</f>
        <v>31.371000000000002</v>
      </c>
      <c r="J282" s="16">
        <f>SUM(I282+I283)</f>
        <v>79.763</v>
      </c>
      <c r="K282" s="129">
        <v>23</v>
      </c>
    </row>
    <row r="283" spans="2:11" ht="18" customHeight="1">
      <c r="B283" s="53"/>
      <c r="C283" s="44" t="s">
        <v>50</v>
      </c>
      <c r="D283" s="73" t="s">
        <v>104</v>
      </c>
      <c r="E283" s="48">
        <v>12.6</v>
      </c>
      <c r="F283" s="48">
        <v>12.5</v>
      </c>
      <c r="G283" s="48">
        <v>10.925</v>
      </c>
      <c r="H283" s="48">
        <v>12.367</v>
      </c>
      <c r="I283" s="49">
        <f aca="true" t="shared" si="8" ref="I283:I309">SUM(E283+F283+G283+H283)</f>
        <v>48.39200000000001</v>
      </c>
      <c r="J283" s="50">
        <f>SUM(I282+I283)</f>
        <v>79.763</v>
      </c>
      <c r="K283" s="129"/>
    </row>
    <row r="284" spans="2:11" ht="12.75" customHeight="1">
      <c r="B284" s="53">
        <v>241</v>
      </c>
      <c r="C284" s="44" t="s">
        <v>192</v>
      </c>
      <c r="D284" s="73" t="s">
        <v>70</v>
      </c>
      <c r="E284" s="46">
        <v>8.525</v>
      </c>
      <c r="F284" s="46">
        <v>7.5</v>
      </c>
      <c r="G284" s="46">
        <v>5.65</v>
      </c>
      <c r="H284" s="46">
        <v>5.4</v>
      </c>
      <c r="I284" s="47">
        <f t="shared" si="8"/>
        <v>27.074999999999996</v>
      </c>
      <c r="J284" s="16">
        <f>SUM(I284+I285)</f>
        <v>72.809</v>
      </c>
      <c r="K284" s="129">
        <v>24</v>
      </c>
    </row>
    <row r="285" spans="2:11" ht="18" customHeight="1">
      <c r="B285" s="53"/>
      <c r="C285" s="44" t="s">
        <v>103</v>
      </c>
      <c r="D285" s="73" t="s">
        <v>85</v>
      </c>
      <c r="E285" s="48">
        <v>12.7</v>
      </c>
      <c r="F285" s="48">
        <v>10.8</v>
      </c>
      <c r="G285" s="48">
        <v>10.6</v>
      </c>
      <c r="H285" s="48">
        <v>11.634</v>
      </c>
      <c r="I285" s="49">
        <f t="shared" si="8"/>
        <v>45.734</v>
      </c>
      <c r="J285" s="50">
        <f>SUM(I284+I285)</f>
        <v>72.809</v>
      </c>
      <c r="K285" s="129"/>
    </row>
    <row r="286" spans="2:11" ht="12.75" customHeight="1">
      <c r="B286" s="53">
        <v>242</v>
      </c>
      <c r="C286" s="44" t="s">
        <v>193</v>
      </c>
      <c r="D286" s="73" t="s">
        <v>70</v>
      </c>
      <c r="E286" s="46">
        <v>7.8</v>
      </c>
      <c r="F286" s="46">
        <v>7.966</v>
      </c>
      <c r="G286" s="46">
        <v>6.5</v>
      </c>
      <c r="H286" s="46">
        <v>7.134</v>
      </c>
      <c r="I286" s="47">
        <f t="shared" si="8"/>
        <v>29.4</v>
      </c>
      <c r="J286" s="16">
        <f>SUM(I286+I287)</f>
        <v>51.708</v>
      </c>
      <c r="K286" s="129">
        <v>25</v>
      </c>
    </row>
    <row r="287" spans="2:11" ht="18" customHeight="1">
      <c r="B287" s="53"/>
      <c r="C287" s="44" t="s">
        <v>135</v>
      </c>
      <c r="D287" s="73" t="s">
        <v>85</v>
      </c>
      <c r="E287" s="48">
        <v>0</v>
      </c>
      <c r="F287" s="48">
        <v>11.733</v>
      </c>
      <c r="G287" s="48">
        <v>10.575</v>
      </c>
      <c r="H287" s="48">
        <v>0</v>
      </c>
      <c r="I287" s="49">
        <f t="shared" si="8"/>
        <v>22.308</v>
      </c>
      <c r="J287" s="50">
        <f>SUM(I286+I287)</f>
        <v>51.708</v>
      </c>
      <c r="K287" s="129"/>
    </row>
    <row r="288" spans="2:11" ht="12.75" customHeight="1">
      <c r="B288" s="53">
        <v>217</v>
      </c>
      <c r="C288" s="44" t="s">
        <v>181</v>
      </c>
      <c r="D288" s="73" t="s">
        <v>51</v>
      </c>
      <c r="E288" s="46">
        <v>8.55</v>
      </c>
      <c r="F288" s="46">
        <v>6.2</v>
      </c>
      <c r="G288" s="46">
        <v>5.875</v>
      </c>
      <c r="H288" s="46">
        <v>7.737</v>
      </c>
      <c r="I288" s="47">
        <f t="shared" si="8"/>
        <v>28.362000000000002</v>
      </c>
      <c r="J288" s="16">
        <f>SUM(I288+I289)</f>
        <v>75.10300000000001</v>
      </c>
      <c r="K288" s="129">
        <v>26</v>
      </c>
    </row>
    <row r="289" spans="2:11" ht="18" customHeight="1">
      <c r="B289" s="53"/>
      <c r="C289" s="44" t="s">
        <v>58</v>
      </c>
      <c r="D289" s="73" t="s">
        <v>67</v>
      </c>
      <c r="E289" s="48">
        <v>12.8</v>
      </c>
      <c r="F289" s="48">
        <v>10.366</v>
      </c>
      <c r="G289" s="48">
        <v>11.85</v>
      </c>
      <c r="H289" s="48">
        <v>11.725</v>
      </c>
      <c r="I289" s="49">
        <f t="shared" si="8"/>
        <v>46.741</v>
      </c>
      <c r="J289" s="50">
        <f>SUM(I288+I289)</f>
        <v>75.10300000000001</v>
      </c>
      <c r="K289" s="129"/>
    </row>
    <row r="290" spans="2:11" ht="12.75" customHeight="1">
      <c r="B290" s="53">
        <v>218</v>
      </c>
      <c r="C290" s="44" t="s">
        <v>182</v>
      </c>
      <c r="D290" s="73" t="s">
        <v>51</v>
      </c>
      <c r="E290" s="46">
        <v>8.362</v>
      </c>
      <c r="F290" s="46">
        <v>5.733</v>
      </c>
      <c r="G290" s="46">
        <v>5.5</v>
      </c>
      <c r="H290" s="46">
        <v>6.734</v>
      </c>
      <c r="I290" s="47">
        <f t="shared" si="8"/>
        <v>26.329</v>
      </c>
      <c r="J290" s="16">
        <f>SUM(I290+I291)</f>
        <v>68.946</v>
      </c>
      <c r="K290" s="129">
        <v>27</v>
      </c>
    </row>
    <row r="291" spans="2:11" ht="18" customHeight="1">
      <c r="B291" s="53"/>
      <c r="C291" s="44" t="s">
        <v>69</v>
      </c>
      <c r="D291" s="73" t="s">
        <v>67</v>
      </c>
      <c r="E291" s="48">
        <v>12.325</v>
      </c>
      <c r="F291" s="48">
        <v>8.2</v>
      </c>
      <c r="G291" s="48">
        <v>10.625</v>
      </c>
      <c r="H291" s="48">
        <v>11.467</v>
      </c>
      <c r="I291" s="49">
        <f t="shared" si="8"/>
        <v>42.617</v>
      </c>
      <c r="J291" s="50">
        <f>SUM(I290+I291)</f>
        <v>68.946</v>
      </c>
      <c r="K291" s="129"/>
    </row>
    <row r="292" spans="2:11" ht="12.75" customHeight="1">
      <c r="B292" s="53">
        <v>257</v>
      </c>
      <c r="C292" s="44" t="s">
        <v>198</v>
      </c>
      <c r="D292" s="73" t="s">
        <v>94</v>
      </c>
      <c r="E292" s="46">
        <v>8.55</v>
      </c>
      <c r="F292" s="46">
        <v>4.4</v>
      </c>
      <c r="G292" s="46">
        <v>4.15</v>
      </c>
      <c r="H292" s="46">
        <v>7.567</v>
      </c>
      <c r="I292" s="47">
        <f t="shared" si="8"/>
        <v>24.667</v>
      </c>
      <c r="J292" s="16">
        <f>SUM(I292+I293)</f>
        <v>67.592</v>
      </c>
      <c r="K292" s="129">
        <v>28</v>
      </c>
    </row>
    <row r="293" spans="2:11" s="116" customFormat="1" ht="18" customHeight="1">
      <c r="B293" s="53"/>
      <c r="C293" s="44" t="s">
        <v>306</v>
      </c>
      <c r="D293" s="73" t="s">
        <v>93</v>
      </c>
      <c r="E293" s="48">
        <v>12.325</v>
      </c>
      <c r="F293" s="48">
        <v>8.133</v>
      </c>
      <c r="G293" s="48">
        <v>10</v>
      </c>
      <c r="H293" s="48">
        <v>12.467</v>
      </c>
      <c r="I293" s="49">
        <f t="shared" si="8"/>
        <v>42.925</v>
      </c>
      <c r="J293" s="50">
        <f>SUM(I292+I293)</f>
        <v>67.592</v>
      </c>
      <c r="K293" s="129"/>
    </row>
    <row r="294" spans="2:11" ht="12.75" customHeight="1">
      <c r="B294" s="53">
        <v>266</v>
      </c>
      <c r="C294" s="44" t="s">
        <v>201</v>
      </c>
      <c r="D294" s="73" t="s">
        <v>98</v>
      </c>
      <c r="E294" s="46">
        <v>8.637</v>
      </c>
      <c r="F294" s="46">
        <v>8.033</v>
      </c>
      <c r="G294" s="46">
        <v>8.1</v>
      </c>
      <c r="H294" s="46">
        <v>8.3</v>
      </c>
      <c r="I294" s="47">
        <f t="shared" si="8"/>
        <v>33.07000000000001</v>
      </c>
      <c r="J294" s="16">
        <f>SUM(I294+I295)</f>
        <v>83.47</v>
      </c>
      <c r="K294" s="129">
        <v>29</v>
      </c>
    </row>
    <row r="295" spans="2:11" ht="18" customHeight="1">
      <c r="B295" s="53"/>
      <c r="C295" s="44" t="s">
        <v>79</v>
      </c>
      <c r="D295" s="73" t="s">
        <v>44</v>
      </c>
      <c r="E295" s="48">
        <v>12.725</v>
      </c>
      <c r="F295" s="48">
        <v>13.3</v>
      </c>
      <c r="G295" s="48">
        <v>11.475</v>
      </c>
      <c r="H295" s="48">
        <v>12.9</v>
      </c>
      <c r="I295" s="49">
        <f t="shared" si="8"/>
        <v>50.4</v>
      </c>
      <c r="J295" s="50">
        <f>SUM(I294+I295)</f>
        <v>83.47</v>
      </c>
      <c r="K295" s="129"/>
    </row>
    <row r="296" spans="2:11" ht="12.75" customHeight="1">
      <c r="B296" s="53">
        <v>267</v>
      </c>
      <c r="C296" s="44" t="s">
        <v>202</v>
      </c>
      <c r="D296" s="73" t="s">
        <v>98</v>
      </c>
      <c r="E296" s="46">
        <v>8.825</v>
      </c>
      <c r="F296" s="46">
        <v>7.933</v>
      </c>
      <c r="G296" s="46">
        <v>8.45</v>
      </c>
      <c r="H296" s="46">
        <v>8.867</v>
      </c>
      <c r="I296" s="47">
        <f t="shared" si="8"/>
        <v>34.075</v>
      </c>
      <c r="J296" s="16">
        <f>SUM(I296+I297)</f>
        <v>84.816</v>
      </c>
      <c r="K296" s="129">
        <v>30</v>
      </c>
    </row>
    <row r="297" spans="2:11" ht="18" customHeight="1">
      <c r="B297" s="53"/>
      <c r="C297" s="44" t="s">
        <v>203</v>
      </c>
      <c r="D297" s="73" t="s">
        <v>44</v>
      </c>
      <c r="E297" s="48">
        <v>12.75</v>
      </c>
      <c r="F297" s="48">
        <v>11.766</v>
      </c>
      <c r="G297" s="48">
        <v>13.225</v>
      </c>
      <c r="H297" s="48">
        <v>13</v>
      </c>
      <c r="I297" s="49">
        <f t="shared" si="8"/>
        <v>50.741</v>
      </c>
      <c r="J297" s="50">
        <f>SUM(I296+I297)</f>
        <v>84.816</v>
      </c>
      <c r="K297" s="129"/>
    </row>
    <row r="298" spans="2:11" ht="12.75" customHeight="1">
      <c r="B298" s="53">
        <v>270</v>
      </c>
      <c r="C298" s="44" t="s">
        <v>204</v>
      </c>
      <c r="D298" s="73" t="s">
        <v>54</v>
      </c>
      <c r="E298" s="46">
        <v>8.862</v>
      </c>
      <c r="F298" s="46">
        <v>7.733</v>
      </c>
      <c r="G298" s="46">
        <v>6.875</v>
      </c>
      <c r="H298" s="46">
        <v>8.6</v>
      </c>
      <c r="I298" s="47">
        <f t="shared" si="8"/>
        <v>32.07</v>
      </c>
      <c r="J298" s="16">
        <f>SUM(I298+I299)</f>
        <v>81.636</v>
      </c>
      <c r="K298" s="129">
        <v>31</v>
      </c>
    </row>
    <row r="299" spans="2:11" ht="18" customHeight="1">
      <c r="B299" s="53"/>
      <c r="C299" s="44" t="s">
        <v>79</v>
      </c>
      <c r="D299" s="73" t="s">
        <v>101</v>
      </c>
      <c r="E299" s="48">
        <v>12.875</v>
      </c>
      <c r="F299" s="48">
        <v>12.666</v>
      </c>
      <c r="G299" s="48">
        <v>11.825</v>
      </c>
      <c r="H299" s="48">
        <v>12.2</v>
      </c>
      <c r="I299" s="49">
        <f t="shared" si="8"/>
        <v>49.566</v>
      </c>
      <c r="J299" s="50">
        <f>SUM(I298+I299)</f>
        <v>81.636</v>
      </c>
      <c r="K299" s="129"/>
    </row>
    <row r="300" spans="2:11" ht="12.75" customHeight="1">
      <c r="B300" s="53">
        <v>271</v>
      </c>
      <c r="C300" s="44" t="s">
        <v>205</v>
      </c>
      <c r="D300" s="73" t="s">
        <v>54</v>
      </c>
      <c r="E300" s="46">
        <v>8.625</v>
      </c>
      <c r="F300" s="46">
        <v>6.766</v>
      </c>
      <c r="G300" s="46">
        <v>8.95</v>
      </c>
      <c r="H300" s="46">
        <v>8.834</v>
      </c>
      <c r="I300" s="47">
        <f t="shared" si="8"/>
        <v>33.175</v>
      </c>
      <c r="J300" s="16">
        <f>SUM(I300+I301)</f>
        <v>84.133</v>
      </c>
      <c r="K300" s="129">
        <v>32</v>
      </c>
    </row>
    <row r="301" spans="2:11" ht="18" customHeight="1">
      <c r="B301" s="53"/>
      <c r="C301" s="44" t="s">
        <v>203</v>
      </c>
      <c r="D301" s="73" t="s">
        <v>101</v>
      </c>
      <c r="E301" s="48">
        <v>12.35</v>
      </c>
      <c r="F301" s="48">
        <v>12.033</v>
      </c>
      <c r="G301" s="48">
        <v>12.775</v>
      </c>
      <c r="H301" s="48">
        <v>13.8</v>
      </c>
      <c r="I301" s="49">
        <f t="shared" si="8"/>
        <v>50.958</v>
      </c>
      <c r="J301" s="50">
        <f>SUM(I300+I301)</f>
        <v>84.133</v>
      </c>
      <c r="K301" s="129"/>
    </row>
    <row r="302" spans="2:11" ht="12.75" customHeight="1">
      <c r="B302" s="53">
        <v>250</v>
      </c>
      <c r="C302" s="44" t="s">
        <v>196</v>
      </c>
      <c r="D302" s="73" t="s">
        <v>48</v>
      </c>
      <c r="E302" s="46">
        <v>8.787</v>
      </c>
      <c r="F302" s="46">
        <v>6.933</v>
      </c>
      <c r="G302" s="46">
        <v>6.875</v>
      </c>
      <c r="H302" s="46">
        <v>8.367</v>
      </c>
      <c r="I302" s="47">
        <f t="shared" si="8"/>
        <v>30.962</v>
      </c>
      <c r="J302" s="16">
        <f>SUM(I302+I303)</f>
        <v>77.604</v>
      </c>
      <c r="K302" s="129">
        <v>33</v>
      </c>
    </row>
    <row r="303" spans="2:11" ht="18" customHeight="1">
      <c r="B303" s="53"/>
      <c r="C303" s="44" t="s">
        <v>69</v>
      </c>
      <c r="D303" s="73" t="s">
        <v>91</v>
      </c>
      <c r="E303" s="48">
        <v>13.025</v>
      </c>
      <c r="F303" s="48">
        <v>10.9</v>
      </c>
      <c r="G303" s="48">
        <v>10.45</v>
      </c>
      <c r="H303" s="48">
        <v>12.267</v>
      </c>
      <c r="I303" s="49">
        <f t="shared" si="8"/>
        <v>46.641999999999996</v>
      </c>
      <c r="J303" s="50">
        <f>SUM(I302+I303)</f>
        <v>77.604</v>
      </c>
      <c r="K303" s="129"/>
    </row>
    <row r="304" spans="2:11" ht="12.75" customHeight="1">
      <c r="B304" s="53">
        <v>253</v>
      </c>
      <c r="C304" s="44" t="s">
        <v>197</v>
      </c>
      <c r="D304" s="73" t="s">
        <v>48</v>
      </c>
      <c r="E304" s="46">
        <v>8.65</v>
      </c>
      <c r="F304" s="46">
        <v>6.166</v>
      </c>
      <c r="G304" s="46">
        <v>7.075</v>
      </c>
      <c r="H304" s="46">
        <v>8</v>
      </c>
      <c r="I304" s="47">
        <f t="shared" si="8"/>
        <v>29.891000000000002</v>
      </c>
      <c r="J304" s="16">
        <f>SUM(I304+I305)</f>
        <v>78.45</v>
      </c>
      <c r="K304" s="129">
        <v>34</v>
      </c>
    </row>
    <row r="305" spans="2:11" ht="18" customHeight="1">
      <c r="B305" s="53"/>
      <c r="C305" s="44" t="s">
        <v>295</v>
      </c>
      <c r="D305" s="73" t="s">
        <v>150</v>
      </c>
      <c r="E305" s="48">
        <v>12.95</v>
      </c>
      <c r="F305" s="48">
        <v>11.2</v>
      </c>
      <c r="G305" s="48">
        <v>12.175</v>
      </c>
      <c r="H305" s="48">
        <v>12.234</v>
      </c>
      <c r="I305" s="49">
        <f t="shared" si="8"/>
        <v>48.559000000000005</v>
      </c>
      <c r="J305" s="50">
        <f>SUM(I304+I305)</f>
        <v>78.45</v>
      </c>
      <c r="K305" s="129"/>
    </row>
    <row r="306" spans="2:11" ht="12.75" customHeight="1">
      <c r="B306" s="53">
        <v>236</v>
      </c>
      <c r="C306" s="44" t="s">
        <v>190</v>
      </c>
      <c r="D306" s="73" t="s">
        <v>83</v>
      </c>
      <c r="E306" s="46">
        <v>8.562</v>
      </c>
      <c r="F306" s="46">
        <v>7.3</v>
      </c>
      <c r="G306" s="46">
        <v>7.575</v>
      </c>
      <c r="H306" s="46">
        <v>8.234</v>
      </c>
      <c r="I306" s="47">
        <f t="shared" si="8"/>
        <v>31.671</v>
      </c>
      <c r="J306" s="16">
        <f>SUM(I306+I307)</f>
        <v>81.85499999999999</v>
      </c>
      <c r="K306" s="129">
        <v>35</v>
      </c>
    </row>
    <row r="307" spans="2:11" ht="18" customHeight="1">
      <c r="B307" s="53"/>
      <c r="C307" s="44" t="s">
        <v>50</v>
      </c>
      <c r="D307" s="73" t="s">
        <v>44</v>
      </c>
      <c r="E307" s="48">
        <v>12.425</v>
      </c>
      <c r="F307" s="48">
        <v>11.9</v>
      </c>
      <c r="G307" s="48">
        <v>12.525</v>
      </c>
      <c r="H307" s="48">
        <v>13.334</v>
      </c>
      <c r="I307" s="49">
        <f t="shared" si="8"/>
        <v>50.184</v>
      </c>
      <c r="J307" s="50">
        <f>SUM(I306+I307)</f>
        <v>81.85499999999999</v>
      </c>
      <c r="K307" s="129"/>
    </row>
    <row r="308" spans="2:11" ht="12.75" customHeight="1">
      <c r="B308" s="53">
        <v>237</v>
      </c>
      <c r="C308" s="44" t="s">
        <v>191</v>
      </c>
      <c r="D308" s="73" t="s">
        <v>83</v>
      </c>
      <c r="E308" s="46">
        <v>8.625</v>
      </c>
      <c r="F308" s="46">
        <v>7.533</v>
      </c>
      <c r="G308" s="46">
        <v>7.975</v>
      </c>
      <c r="H308" s="46">
        <v>7.8</v>
      </c>
      <c r="I308" s="47">
        <f t="shared" si="8"/>
        <v>31.933000000000003</v>
      </c>
      <c r="J308" s="16">
        <f>SUM(I308+I309)</f>
        <v>83.333</v>
      </c>
      <c r="K308" s="129">
        <v>36</v>
      </c>
    </row>
    <row r="309" spans="2:11" ht="18" customHeight="1">
      <c r="B309" s="53"/>
      <c r="C309" s="44" t="s">
        <v>69</v>
      </c>
      <c r="D309" s="73" t="s">
        <v>44</v>
      </c>
      <c r="E309" s="48">
        <v>13.025</v>
      </c>
      <c r="F309" s="48">
        <v>11.766</v>
      </c>
      <c r="G309" s="48">
        <v>13.375</v>
      </c>
      <c r="H309" s="48">
        <v>13.234</v>
      </c>
      <c r="I309" s="49">
        <f t="shared" si="8"/>
        <v>51.4</v>
      </c>
      <c r="J309" s="50">
        <f>SUM(I308+I309)</f>
        <v>83.333</v>
      </c>
      <c r="K309" s="129"/>
    </row>
    <row r="310" spans="2:11" ht="12.75" customHeight="1">
      <c r="B310" s="80">
        <v>301</v>
      </c>
      <c r="C310" s="106" t="s">
        <v>274</v>
      </c>
      <c r="D310" s="73" t="s">
        <v>83</v>
      </c>
      <c r="E310" s="46">
        <v>0</v>
      </c>
      <c r="F310" s="46">
        <v>0</v>
      </c>
      <c r="G310" s="46">
        <v>0</v>
      </c>
      <c r="H310" s="46">
        <v>0</v>
      </c>
      <c r="I310" s="47">
        <f>SUM(E310+F310+G310+H310)</f>
        <v>0</v>
      </c>
      <c r="J310" s="16">
        <f>SUM(I310+I311)</f>
        <v>0</v>
      </c>
      <c r="K310" s="129"/>
    </row>
    <row r="311" spans="2:11" ht="15" customHeight="1">
      <c r="B311" s="51"/>
      <c r="C311" s="44" t="s">
        <v>287</v>
      </c>
      <c r="D311" s="73" t="s">
        <v>44</v>
      </c>
      <c r="E311" s="48">
        <v>0</v>
      </c>
      <c r="F311" s="48">
        <v>0</v>
      </c>
      <c r="G311" s="48">
        <v>0</v>
      </c>
      <c r="H311" s="48">
        <v>0</v>
      </c>
      <c r="I311" s="49">
        <f>SUM(E311+F311+G311+H311)</f>
        <v>0</v>
      </c>
      <c r="J311" s="50">
        <f>SUM(I310+I311)</f>
        <v>0</v>
      </c>
      <c r="K311" s="129"/>
    </row>
    <row r="312" spans="2:11" ht="12.75" customHeight="1">
      <c r="B312" s="80">
        <v>302</v>
      </c>
      <c r="C312" s="106" t="s">
        <v>275</v>
      </c>
      <c r="D312" s="73" t="s">
        <v>48</v>
      </c>
      <c r="E312" s="46">
        <v>0</v>
      </c>
      <c r="F312" s="46">
        <v>0</v>
      </c>
      <c r="G312" s="46">
        <v>0</v>
      </c>
      <c r="H312" s="46">
        <v>0</v>
      </c>
      <c r="I312" s="47">
        <f>SUM(E312+F312+G312+H312)</f>
        <v>0</v>
      </c>
      <c r="J312" s="16">
        <f>SUM(I312+I313)</f>
        <v>0</v>
      </c>
      <c r="K312" s="129"/>
    </row>
    <row r="313" spans="2:11" ht="18" customHeight="1">
      <c r="B313" s="51"/>
      <c r="C313" s="44" t="s">
        <v>311</v>
      </c>
      <c r="D313" s="73" t="s">
        <v>155</v>
      </c>
      <c r="E313" s="48">
        <v>0</v>
      </c>
      <c r="F313" s="48">
        <v>0</v>
      </c>
      <c r="G313" s="48">
        <v>0</v>
      </c>
      <c r="H313" s="48">
        <v>0</v>
      </c>
      <c r="I313" s="49">
        <f>SUM(E313+F313+G313+H313)</f>
        <v>0</v>
      </c>
      <c r="J313" s="50">
        <f>SUM(I312+I313)</f>
        <v>0</v>
      </c>
      <c r="K313" s="129"/>
    </row>
    <row r="314" spans="2:11" ht="18" customHeight="1">
      <c r="B314" s="51"/>
      <c r="C314" s="44"/>
      <c r="D314" s="73"/>
      <c r="E314" s="48"/>
      <c r="F314" s="48"/>
      <c r="G314" s="48"/>
      <c r="H314" s="48"/>
      <c r="I314" s="49"/>
      <c r="J314" s="50"/>
      <c r="K314" s="101"/>
    </row>
    <row r="315" spans="2:11" ht="18" customHeight="1">
      <c r="B315" s="51"/>
      <c r="C315" s="44"/>
      <c r="D315" s="73"/>
      <c r="E315" s="48"/>
      <c r="F315" s="48"/>
      <c r="G315" s="48"/>
      <c r="H315" s="48"/>
      <c r="I315" s="49"/>
      <c r="J315" s="50"/>
      <c r="K315" s="101"/>
    </row>
    <row r="316" spans="2:11" ht="18" customHeight="1">
      <c r="B316" s="51"/>
      <c r="C316" s="44"/>
      <c r="D316" s="73"/>
      <c r="E316" s="48"/>
      <c r="F316" s="48"/>
      <c r="G316" s="48"/>
      <c r="H316" s="48"/>
      <c r="I316" s="49"/>
      <c r="J316" s="50"/>
      <c r="K316" s="101"/>
    </row>
    <row r="317" ht="15">
      <c r="B317" s="33"/>
    </row>
    <row r="318" spans="3:10" ht="15.75">
      <c r="C318" s="9" t="s">
        <v>5</v>
      </c>
      <c r="D318" s="10"/>
      <c r="E318" s="10"/>
      <c r="F318" s="10"/>
      <c r="G318" s="10"/>
      <c r="I318" s="10" t="s">
        <v>23</v>
      </c>
      <c r="J318" s="68"/>
    </row>
    <row r="319" spans="3:10" ht="15.75">
      <c r="C319" s="9" t="s">
        <v>15</v>
      </c>
      <c r="D319" s="10"/>
      <c r="E319" s="10"/>
      <c r="F319" s="10"/>
      <c r="G319" s="10"/>
      <c r="I319" t="s">
        <v>24</v>
      </c>
      <c r="J319" s="10"/>
    </row>
    <row r="320" spans="3:7" ht="15">
      <c r="C320" s="11"/>
      <c r="D320" s="10"/>
      <c r="E320" s="10"/>
      <c r="F320" s="10"/>
      <c r="G320" s="10"/>
    </row>
    <row r="321" spans="3:10" ht="15.75">
      <c r="C321" s="9" t="s">
        <v>6</v>
      </c>
      <c r="D321" s="10"/>
      <c r="E321" s="10"/>
      <c r="F321" s="10"/>
      <c r="G321" s="10"/>
      <c r="I321" t="s">
        <v>29</v>
      </c>
      <c r="J321" s="68"/>
    </row>
    <row r="322" spans="3:10" ht="15.75">
      <c r="C322" s="9" t="s">
        <v>15</v>
      </c>
      <c r="D322" s="10"/>
      <c r="E322" s="10"/>
      <c r="F322" s="10"/>
      <c r="G322" s="10"/>
      <c r="I322" t="s">
        <v>41</v>
      </c>
      <c r="J322" s="68"/>
    </row>
  </sheetData>
  <sheetProtection/>
  <mergeCells count="118">
    <mergeCell ref="K290:K291"/>
    <mergeCell ref="K292:K293"/>
    <mergeCell ref="K294:K295"/>
    <mergeCell ref="K310:K311"/>
    <mergeCell ref="K312:K313"/>
    <mergeCell ref="K260:K261"/>
    <mergeCell ref="K262:K263"/>
    <mergeCell ref="K264:K265"/>
    <mergeCell ref="K266:K267"/>
    <mergeCell ref="K268:K269"/>
    <mergeCell ref="K270:K271"/>
    <mergeCell ref="K272:K273"/>
    <mergeCell ref="K274:K275"/>
    <mergeCell ref="K276:K277"/>
    <mergeCell ref="K308:K309"/>
    <mergeCell ref="K296:K297"/>
    <mergeCell ref="K298:K299"/>
    <mergeCell ref="K300:K301"/>
    <mergeCell ref="K302:K303"/>
    <mergeCell ref="K304:K305"/>
    <mergeCell ref="K306:K307"/>
    <mergeCell ref="K278:K279"/>
    <mergeCell ref="K280:K281"/>
    <mergeCell ref="K282:K283"/>
    <mergeCell ref="A232:K232"/>
    <mergeCell ref="E234:K234"/>
    <mergeCell ref="K236:K237"/>
    <mergeCell ref="K238:K239"/>
    <mergeCell ref="K240:K241"/>
    <mergeCell ref="K284:K285"/>
    <mergeCell ref="K286:K287"/>
    <mergeCell ref="K288:K289"/>
    <mergeCell ref="K242:K243"/>
    <mergeCell ref="K244:K245"/>
    <mergeCell ref="K246:K247"/>
    <mergeCell ref="K248:K249"/>
    <mergeCell ref="K250:K251"/>
    <mergeCell ref="K252:K253"/>
    <mergeCell ref="K254:K255"/>
    <mergeCell ref="K256:K257"/>
    <mergeCell ref="K258:K259"/>
    <mergeCell ref="K28:K29"/>
    <mergeCell ref="K30:K31"/>
    <mergeCell ref="K32:K33"/>
    <mergeCell ref="K34:K35"/>
    <mergeCell ref="K36:K37"/>
    <mergeCell ref="K38:K39"/>
    <mergeCell ref="K46:K47"/>
    <mergeCell ref="A229:K229"/>
    <mergeCell ref="A231:K231"/>
    <mergeCell ref="K186:K187"/>
    <mergeCell ref="K188:K189"/>
    <mergeCell ref="K190:K191"/>
    <mergeCell ref="K192:K193"/>
    <mergeCell ref="K200:K201"/>
    <mergeCell ref="K176:K177"/>
    <mergeCell ref="K178:K179"/>
    <mergeCell ref="K180:K181"/>
    <mergeCell ref="K182:K183"/>
    <mergeCell ref="K184:K185"/>
    <mergeCell ref="K194:K195"/>
    <mergeCell ref="K196:K197"/>
    <mergeCell ref="K198:K199"/>
    <mergeCell ref="K166:K167"/>
    <mergeCell ref="K168:K169"/>
    <mergeCell ref="K170:K171"/>
    <mergeCell ref="K172:K173"/>
    <mergeCell ref="K174:K175"/>
    <mergeCell ref="K154:K155"/>
    <mergeCell ref="K156:K157"/>
    <mergeCell ref="K158:K159"/>
    <mergeCell ref="K160:K161"/>
    <mergeCell ref="K162:K163"/>
    <mergeCell ref="K164:K165"/>
    <mergeCell ref="A118:K118"/>
    <mergeCell ref="A117:K117"/>
    <mergeCell ref="A115:K115"/>
    <mergeCell ref="K144:K145"/>
    <mergeCell ref="K146:K147"/>
    <mergeCell ref="K148:K149"/>
    <mergeCell ref="K150:K151"/>
    <mergeCell ref="K152:K153"/>
    <mergeCell ref="K134:K135"/>
    <mergeCell ref="K136:K137"/>
    <mergeCell ref="K138:K139"/>
    <mergeCell ref="K140:K141"/>
    <mergeCell ref="K142:K143"/>
    <mergeCell ref="K124:K125"/>
    <mergeCell ref="K126:K127"/>
    <mergeCell ref="K128:K129"/>
    <mergeCell ref="K130:K131"/>
    <mergeCell ref="K132:K133"/>
    <mergeCell ref="E120:K120"/>
    <mergeCell ref="K122:K123"/>
    <mergeCell ref="K56:K57"/>
    <mergeCell ref="K58:K59"/>
    <mergeCell ref="A1:K1"/>
    <mergeCell ref="E7:G7"/>
    <mergeCell ref="E6:K6"/>
    <mergeCell ref="K8:K9"/>
    <mergeCell ref="K40:K41"/>
    <mergeCell ref="K42:K43"/>
    <mergeCell ref="K44:K45"/>
    <mergeCell ref="A3:K3"/>
    <mergeCell ref="A4:K4"/>
    <mergeCell ref="K48:K49"/>
    <mergeCell ref="K50:K51"/>
    <mergeCell ref="K52:K53"/>
    <mergeCell ref="K54:K55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6"/>
  <sheetViews>
    <sheetView tabSelected="1" zoomScalePageLayoutView="0" workbookViewId="0" topLeftCell="A1">
      <selection activeCell="Q193" sqref="Q192:Q193"/>
    </sheetView>
  </sheetViews>
  <sheetFormatPr defaultColWidth="9.140625" defaultRowHeight="15"/>
  <cols>
    <col min="1" max="1" width="0.85546875" style="0" customWidth="1"/>
    <col min="2" max="2" width="4.57421875" style="0" customWidth="1"/>
    <col min="3" max="3" width="4.57421875" style="0" hidden="1" customWidth="1"/>
    <col min="4" max="4" width="26.57421875" style="0" customWidth="1"/>
    <col min="5" max="5" width="4.8515625" style="0" customWidth="1"/>
    <col min="6" max="8" width="7.140625" style="0" customWidth="1"/>
    <col min="9" max="9" width="7.28125" style="0" customWidth="1"/>
    <col min="10" max="10" width="7.140625" style="0" customWidth="1"/>
    <col min="11" max="11" width="7.28125" style="0" customWidth="1"/>
    <col min="12" max="12" width="5.7109375" style="0" customWidth="1"/>
    <col min="13" max="13" width="8.421875" style="0" customWidth="1"/>
    <col min="14" max="14" width="4.8515625" style="0" customWidth="1"/>
    <col min="15" max="15" width="4.421875" style="0" customWidth="1"/>
  </cols>
  <sheetData>
    <row r="1" spans="2:15" ht="12.75" customHeight="1">
      <c r="B1" s="171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ht="12" customHeight="1"/>
    <row r="3" spans="2:15" ht="12.75" customHeight="1">
      <c r="B3" s="137" t="str">
        <f>'Сор-я 1,2'!$A$3</f>
        <v>ПЕРВЕНСТВО  РОССИИ СРЕДИ СПОРТИВНЫХ ШКОЛ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2:15" ht="12.75" customHeight="1">
      <c r="B4" s="138" t="str">
        <f>'Сор-я 1,2'!$A$4</f>
        <v>г.Пенза                     Дворец спорта "Буртасы"             19-24.11.2012г.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3:15" ht="9.7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 customHeight="1">
      <c r="A6" s="137" t="s">
        <v>32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2:15" ht="6.75" customHeight="1">
      <c r="B7" s="1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2:15" ht="10.5" customHeight="1">
      <c r="B8" s="72"/>
      <c r="C8" s="72"/>
      <c r="D8" s="72"/>
      <c r="E8" s="84"/>
      <c r="F8" s="84"/>
      <c r="G8" s="172" t="s">
        <v>33</v>
      </c>
      <c r="H8" s="172"/>
      <c r="I8" s="172"/>
      <c r="J8" s="84"/>
      <c r="K8" s="84"/>
      <c r="L8" s="72"/>
      <c r="M8" s="72"/>
      <c r="N8" s="72"/>
      <c r="O8" s="72"/>
    </row>
    <row r="9" spans="2:15" ht="10.5" customHeight="1">
      <c r="B9" s="119"/>
      <c r="C9" s="119"/>
      <c r="D9" s="119"/>
      <c r="E9" s="119"/>
      <c r="F9" s="119"/>
      <c r="G9" s="121"/>
      <c r="H9" s="121"/>
      <c r="I9" s="121"/>
      <c r="J9" s="119"/>
      <c r="K9" s="119"/>
      <c r="L9" s="119"/>
      <c r="M9" s="119"/>
      <c r="N9" s="119"/>
      <c r="O9" s="119"/>
    </row>
    <row r="10" spans="2:15" ht="10.5" customHeight="1">
      <c r="B10" s="119"/>
      <c r="C10" s="119"/>
      <c r="D10" s="119"/>
      <c r="E10" s="119"/>
      <c r="F10" s="119"/>
      <c r="G10" s="121"/>
      <c r="H10" s="121"/>
      <c r="I10" s="121"/>
      <c r="J10" s="119"/>
      <c r="K10" s="119"/>
      <c r="L10" s="119"/>
      <c r="M10" s="119"/>
      <c r="N10" s="119"/>
      <c r="O10" s="119"/>
    </row>
    <row r="11" spans="2:15" ht="10.5" customHeight="1">
      <c r="B11" s="167" t="s">
        <v>20</v>
      </c>
      <c r="C11" s="169" t="s">
        <v>34</v>
      </c>
      <c r="D11" s="169" t="s">
        <v>257</v>
      </c>
      <c r="E11" s="148" t="s">
        <v>19</v>
      </c>
      <c r="F11" s="98"/>
      <c r="G11" s="5"/>
      <c r="H11" s="5"/>
      <c r="I11" s="5"/>
      <c r="J11" s="5"/>
      <c r="K11" s="150" t="s">
        <v>3</v>
      </c>
      <c r="L11" s="152" t="s">
        <v>14</v>
      </c>
      <c r="M11" s="154" t="s">
        <v>21</v>
      </c>
      <c r="N11" s="152" t="s">
        <v>2</v>
      </c>
      <c r="O11" s="119"/>
    </row>
    <row r="12" spans="2:15" ht="10.5" customHeight="1">
      <c r="B12" s="168"/>
      <c r="C12" s="170"/>
      <c r="D12" s="170"/>
      <c r="E12" s="149"/>
      <c r="F12" s="99"/>
      <c r="G12" s="7"/>
      <c r="H12" s="7"/>
      <c r="I12" s="7"/>
      <c r="J12" s="7"/>
      <c r="K12" s="151"/>
      <c r="L12" s="153"/>
      <c r="M12" s="155"/>
      <c r="N12" s="153"/>
      <c r="O12" s="119"/>
    </row>
    <row r="13" spans="2:15" ht="10.5" customHeight="1">
      <c r="B13" s="156">
        <v>263</v>
      </c>
      <c r="C13" s="158" t="s">
        <v>35</v>
      </c>
      <c r="D13" s="160" t="s">
        <v>258</v>
      </c>
      <c r="E13" s="162" t="s">
        <v>22</v>
      </c>
      <c r="F13" s="20" t="s">
        <v>12</v>
      </c>
      <c r="G13" s="23">
        <v>12.825</v>
      </c>
      <c r="H13" s="23">
        <v>13.9</v>
      </c>
      <c r="I13" s="23">
        <v>12.625</v>
      </c>
      <c r="J13" s="23">
        <v>12.6</v>
      </c>
      <c r="K13" s="23"/>
      <c r="L13" s="24"/>
      <c r="M13" s="25"/>
      <c r="N13" s="164">
        <v>1</v>
      </c>
      <c r="O13" s="119"/>
    </row>
    <row r="14" spans="2:15" ht="10.5" customHeight="1">
      <c r="B14" s="157"/>
      <c r="C14" s="159"/>
      <c r="D14" s="161"/>
      <c r="E14" s="163"/>
      <c r="F14" s="69" t="s">
        <v>13</v>
      </c>
      <c r="G14" s="70">
        <v>12.65</v>
      </c>
      <c r="H14" s="70">
        <v>13.833</v>
      </c>
      <c r="I14" s="70">
        <v>13.55</v>
      </c>
      <c r="J14" s="70"/>
      <c r="K14" s="70"/>
      <c r="L14" s="26"/>
      <c r="M14" s="27"/>
      <c r="N14" s="165"/>
      <c r="O14" s="119"/>
    </row>
    <row r="15" spans="2:15" ht="10.5" customHeight="1">
      <c r="B15" s="156">
        <v>264</v>
      </c>
      <c r="C15" s="158" t="s">
        <v>36</v>
      </c>
      <c r="D15" s="160" t="s">
        <v>259</v>
      </c>
      <c r="E15" s="162" t="s">
        <v>37</v>
      </c>
      <c r="F15" s="20" t="s">
        <v>12</v>
      </c>
      <c r="G15" s="23">
        <v>11.45</v>
      </c>
      <c r="H15" s="23">
        <v>12.033</v>
      </c>
      <c r="I15" s="23">
        <v>12.45</v>
      </c>
      <c r="J15" s="23">
        <v>12.5</v>
      </c>
      <c r="K15" s="23"/>
      <c r="L15" s="26"/>
      <c r="M15" s="27"/>
      <c r="N15" s="165"/>
      <c r="O15" s="119"/>
    </row>
    <row r="16" spans="2:15" ht="10.5" customHeight="1">
      <c r="B16" s="157"/>
      <c r="C16" s="159"/>
      <c r="D16" s="161"/>
      <c r="E16" s="163"/>
      <c r="F16" s="69" t="s">
        <v>13</v>
      </c>
      <c r="G16" s="70"/>
      <c r="H16" s="70"/>
      <c r="I16" s="70">
        <v>13.45</v>
      </c>
      <c r="J16" s="70">
        <v>13.234</v>
      </c>
      <c r="K16" s="70"/>
      <c r="L16" s="26"/>
      <c r="M16" s="27"/>
      <c r="N16" s="165"/>
      <c r="O16" s="119"/>
    </row>
    <row r="17" spans="2:15" ht="10.5" customHeight="1">
      <c r="B17" s="156">
        <v>265</v>
      </c>
      <c r="C17" s="158" t="s">
        <v>38</v>
      </c>
      <c r="D17" s="160" t="s">
        <v>260</v>
      </c>
      <c r="E17" s="162" t="s">
        <v>37</v>
      </c>
      <c r="F17" s="20" t="s">
        <v>12</v>
      </c>
      <c r="G17" s="23">
        <v>14.075</v>
      </c>
      <c r="H17" s="23">
        <v>13.533</v>
      </c>
      <c r="I17" s="23">
        <v>12.05</v>
      </c>
      <c r="J17" s="23">
        <v>13.734</v>
      </c>
      <c r="K17" s="23"/>
      <c r="L17" s="26"/>
      <c r="M17" s="27"/>
      <c r="N17" s="165"/>
      <c r="O17" s="119"/>
    </row>
    <row r="18" spans="2:15" ht="10.5" customHeight="1">
      <c r="B18" s="157"/>
      <c r="C18" s="159"/>
      <c r="D18" s="161"/>
      <c r="E18" s="163"/>
      <c r="F18" s="69" t="s">
        <v>13</v>
      </c>
      <c r="G18" s="70">
        <v>13.55</v>
      </c>
      <c r="H18" s="70">
        <v>13.9</v>
      </c>
      <c r="I18" s="70">
        <v>13.375</v>
      </c>
      <c r="J18" s="70">
        <v>13.634</v>
      </c>
      <c r="K18" s="70"/>
      <c r="L18" s="26"/>
      <c r="M18" s="27"/>
      <c r="N18" s="165"/>
      <c r="O18" s="119"/>
    </row>
    <row r="19" spans="2:15" ht="10.5" customHeight="1">
      <c r="B19" s="156">
        <v>266</v>
      </c>
      <c r="C19" s="158" t="s">
        <v>39</v>
      </c>
      <c r="D19" s="160" t="s">
        <v>261</v>
      </c>
      <c r="E19" s="140">
        <v>1</v>
      </c>
      <c r="F19" s="20" t="s">
        <v>12</v>
      </c>
      <c r="G19" s="23"/>
      <c r="H19" s="23">
        <v>8.033</v>
      </c>
      <c r="I19" s="23"/>
      <c r="J19" s="23"/>
      <c r="K19" s="23"/>
      <c r="L19" s="26"/>
      <c r="M19" s="27"/>
      <c r="N19" s="165"/>
      <c r="O19" s="119"/>
    </row>
    <row r="20" spans="2:15" ht="10.5" customHeight="1">
      <c r="B20" s="157"/>
      <c r="C20" s="159"/>
      <c r="D20" s="161"/>
      <c r="E20" s="141"/>
      <c r="F20" s="69" t="s">
        <v>13</v>
      </c>
      <c r="G20" s="70">
        <v>12.725</v>
      </c>
      <c r="H20" s="70">
        <v>13.3</v>
      </c>
      <c r="I20" s="70"/>
      <c r="J20" s="70">
        <v>12.9</v>
      </c>
      <c r="K20" s="70"/>
      <c r="L20" s="26"/>
      <c r="M20" s="27"/>
      <c r="N20" s="165"/>
      <c r="O20" s="119"/>
    </row>
    <row r="21" spans="2:15" ht="10.5" customHeight="1">
      <c r="B21" s="156">
        <v>267</v>
      </c>
      <c r="C21" s="158" t="s">
        <v>40</v>
      </c>
      <c r="D21" s="160" t="s">
        <v>262</v>
      </c>
      <c r="E21" s="140">
        <v>1</v>
      </c>
      <c r="F21" s="20" t="s">
        <v>12</v>
      </c>
      <c r="G21" s="23">
        <v>8.825</v>
      </c>
      <c r="H21" s="23"/>
      <c r="I21" s="23">
        <v>8.45</v>
      </c>
      <c r="J21" s="23">
        <v>8.867</v>
      </c>
      <c r="K21" s="23"/>
      <c r="L21" s="26"/>
      <c r="M21" s="27"/>
      <c r="N21" s="165"/>
      <c r="O21" s="119"/>
    </row>
    <row r="22" spans="2:15" ht="10.5" customHeight="1">
      <c r="B22" s="157"/>
      <c r="C22" s="159"/>
      <c r="D22" s="161"/>
      <c r="E22" s="141"/>
      <c r="F22" s="69" t="s">
        <v>13</v>
      </c>
      <c r="G22" s="70">
        <v>12.75</v>
      </c>
      <c r="H22" s="70">
        <v>11.766</v>
      </c>
      <c r="I22" s="70">
        <v>13.225</v>
      </c>
      <c r="J22" s="70">
        <v>13</v>
      </c>
      <c r="K22" s="70"/>
      <c r="L22" s="26"/>
      <c r="M22" s="27"/>
      <c r="N22" s="165"/>
      <c r="O22" s="119"/>
    </row>
    <row r="23" spans="2:15" ht="10.5" customHeight="1">
      <c r="B23" s="17"/>
      <c r="C23" s="142" t="s">
        <v>4</v>
      </c>
      <c r="D23" s="142"/>
      <c r="E23" s="143"/>
      <c r="F23" s="20" t="s">
        <v>12</v>
      </c>
      <c r="G23" s="28">
        <f>G13+G15+G17+G19+G21</f>
        <v>47.175</v>
      </c>
      <c r="H23" s="28">
        <f>H13+H15+H17+H19+H21</f>
        <v>47.499</v>
      </c>
      <c r="I23" s="28">
        <f>I13+I15+I17+I19+I21</f>
        <v>45.575</v>
      </c>
      <c r="J23" s="28">
        <f>J13+J15+J17+J19+J21</f>
        <v>47.70100000000001</v>
      </c>
      <c r="K23" s="28">
        <f>SUM(G23:J23)</f>
        <v>187.95000000000005</v>
      </c>
      <c r="L23" s="26"/>
      <c r="M23" s="27"/>
      <c r="N23" s="165"/>
      <c r="O23" s="119"/>
    </row>
    <row r="24" spans="2:15" ht="10.5" customHeight="1">
      <c r="B24" s="19"/>
      <c r="C24" s="144"/>
      <c r="D24" s="144"/>
      <c r="E24" s="145"/>
      <c r="F24" s="69" t="s">
        <v>13</v>
      </c>
      <c r="G24" s="71">
        <f>SUM(G14+G16+G18+G20+G22)</f>
        <v>51.675000000000004</v>
      </c>
      <c r="H24" s="71">
        <f>SUM(H14+H16+H18+H20+H22)</f>
        <v>52.799</v>
      </c>
      <c r="I24" s="71">
        <f>SUM(I14+I16+I18+I20+I22)</f>
        <v>53.6</v>
      </c>
      <c r="J24" s="71">
        <f>SUM(J14+J16+J18+J20+J22)</f>
        <v>52.768</v>
      </c>
      <c r="K24" s="71">
        <f>SUM(G24:J24)</f>
        <v>210.842</v>
      </c>
      <c r="L24" s="26"/>
      <c r="M24" s="27"/>
      <c r="N24" s="165"/>
      <c r="O24" s="119"/>
    </row>
    <row r="25" spans="2:15" ht="10.5" customHeight="1">
      <c r="B25" s="18"/>
      <c r="C25" s="146"/>
      <c r="D25" s="146"/>
      <c r="E25" s="147"/>
      <c r="F25" s="21" t="s">
        <v>1</v>
      </c>
      <c r="G25" s="28">
        <f>SUM(G23+G24)</f>
        <v>98.85</v>
      </c>
      <c r="H25" s="28">
        <f>SUM(H23+H24)</f>
        <v>100.298</v>
      </c>
      <c r="I25" s="28">
        <f>SUM(I23+I24)</f>
        <v>99.17500000000001</v>
      </c>
      <c r="J25" s="28">
        <f>SUM(J23+J24)</f>
        <v>100.46900000000001</v>
      </c>
      <c r="K25" s="28">
        <f>SUM(K23+K24)</f>
        <v>398.79200000000003</v>
      </c>
      <c r="L25" s="29">
        <v>0</v>
      </c>
      <c r="M25" s="22">
        <f>K25-L25</f>
        <v>398.79200000000003</v>
      </c>
      <c r="N25" s="166"/>
      <c r="O25" s="119"/>
    </row>
    <row r="26" spans="2:15" ht="10.5" customHeight="1">
      <c r="B26" s="119"/>
      <c r="C26" s="119"/>
      <c r="D26" s="119"/>
      <c r="E26" s="119"/>
      <c r="F26" s="119"/>
      <c r="G26" s="121"/>
      <c r="H26" s="121"/>
      <c r="I26" s="121"/>
      <c r="J26" s="119"/>
      <c r="K26" s="119"/>
      <c r="L26" s="119"/>
      <c r="M26" s="119"/>
      <c r="N26" s="119"/>
      <c r="O26" s="119"/>
    </row>
    <row r="27" spans="2:15" ht="10.5" customHeight="1">
      <c r="B27" s="119"/>
      <c r="C27" s="119"/>
      <c r="D27" s="119"/>
      <c r="E27" s="119"/>
      <c r="F27" s="119"/>
      <c r="G27" s="121"/>
      <c r="H27" s="121"/>
      <c r="I27" s="121"/>
      <c r="J27" s="119"/>
      <c r="K27" s="119"/>
      <c r="L27" s="119"/>
      <c r="M27" s="119"/>
      <c r="N27" s="119"/>
      <c r="O27" s="119"/>
    </row>
    <row r="28" spans="2:15" ht="10.5" customHeight="1">
      <c r="B28" s="119"/>
      <c r="C28" s="119"/>
      <c r="D28" s="119"/>
      <c r="E28" s="119"/>
      <c r="F28" s="119"/>
      <c r="G28" s="121"/>
      <c r="H28" s="121"/>
      <c r="I28" s="121"/>
      <c r="J28" s="119"/>
      <c r="K28" s="119"/>
      <c r="L28" s="119"/>
      <c r="M28" s="119"/>
      <c r="N28" s="119"/>
      <c r="O28" s="119"/>
    </row>
    <row r="29" spans="2:15" ht="10.5" customHeight="1">
      <c r="B29" s="167" t="s">
        <v>20</v>
      </c>
      <c r="C29" s="169" t="s">
        <v>34</v>
      </c>
      <c r="D29" s="169" t="s">
        <v>101</v>
      </c>
      <c r="E29" s="148" t="s">
        <v>19</v>
      </c>
      <c r="F29" s="98"/>
      <c r="G29" s="5"/>
      <c r="H29" s="5"/>
      <c r="I29" s="5"/>
      <c r="J29" s="5"/>
      <c r="K29" s="150" t="s">
        <v>3</v>
      </c>
      <c r="L29" s="152" t="s">
        <v>14</v>
      </c>
      <c r="M29" s="154" t="s">
        <v>21</v>
      </c>
      <c r="N29" s="152" t="s">
        <v>2</v>
      </c>
      <c r="O29" s="119"/>
    </row>
    <row r="30" spans="2:15" ht="10.5" customHeight="1">
      <c r="B30" s="168"/>
      <c r="C30" s="170"/>
      <c r="D30" s="170"/>
      <c r="E30" s="149"/>
      <c r="F30" s="99"/>
      <c r="G30" s="7"/>
      <c r="H30" s="7"/>
      <c r="I30" s="7"/>
      <c r="J30" s="7"/>
      <c r="K30" s="151"/>
      <c r="L30" s="153"/>
      <c r="M30" s="155"/>
      <c r="N30" s="153"/>
      <c r="O30" s="119"/>
    </row>
    <row r="31" spans="2:15" ht="10.5" customHeight="1">
      <c r="B31" s="156">
        <v>268</v>
      </c>
      <c r="C31" s="158" t="s">
        <v>35</v>
      </c>
      <c r="D31" s="160" t="s">
        <v>263</v>
      </c>
      <c r="E31" s="162" t="s">
        <v>22</v>
      </c>
      <c r="F31" s="20" t="s">
        <v>12</v>
      </c>
      <c r="G31" s="23">
        <v>12.875</v>
      </c>
      <c r="H31" s="23">
        <v>8.966</v>
      </c>
      <c r="I31" s="23">
        <v>10.525</v>
      </c>
      <c r="J31" s="23">
        <v>12.8</v>
      </c>
      <c r="K31" s="23"/>
      <c r="L31" s="24"/>
      <c r="M31" s="25"/>
      <c r="N31" s="164">
        <v>2</v>
      </c>
      <c r="O31" s="119"/>
    </row>
    <row r="32" spans="2:15" ht="10.5" customHeight="1">
      <c r="B32" s="157"/>
      <c r="C32" s="159"/>
      <c r="D32" s="161"/>
      <c r="E32" s="163"/>
      <c r="F32" s="69" t="s">
        <v>13</v>
      </c>
      <c r="G32" s="70">
        <v>13.025</v>
      </c>
      <c r="H32" s="70"/>
      <c r="I32" s="70">
        <v>12.125</v>
      </c>
      <c r="J32" s="70">
        <v>12.867</v>
      </c>
      <c r="K32" s="70"/>
      <c r="L32" s="26"/>
      <c r="M32" s="27"/>
      <c r="N32" s="165"/>
      <c r="O32" s="119"/>
    </row>
    <row r="33" spans="2:15" ht="10.5" customHeight="1">
      <c r="B33" s="156"/>
      <c r="C33" s="158" t="s">
        <v>36</v>
      </c>
      <c r="D33" s="160" t="s">
        <v>264</v>
      </c>
      <c r="E33" s="162" t="s">
        <v>37</v>
      </c>
      <c r="F33" s="20" t="s">
        <v>12</v>
      </c>
      <c r="G33" s="23">
        <v>14.1</v>
      </c>
      <c r="H33" s="23">
        <v>13.566</v>
      </c>
      <c r="I33" s="23">
        <v>14.1</v>
      </c>
      <c r="J33" s="23">
        <v>14.366</v>
      </c>
      <c r="K33" s="23"/>
      <c r="L33" s="26"/>
      <c r="M33" s="27"/>
      <c r="N33" s="165"/>
      <c r="O33" s="119"/>
    </row>
    <row r="34" spans="2:15" ht="10.5" customHeight="1">
      <c r="B34" s="157"/>
      <c r="C34" s="159"/>
      <c r="D34" s="161"/>
      <c r="E34" s="163"/>
      <c r="F34" s="69" t="s">
        <v>13</v>
      </c>
      <c r="G34" s="70">
        <v>13.866</v>
      </c>
      <c r="H34" s="70">
        <v>13.666</v>
      </c>
      <c r="I34" s="70">
        <v>12.966</v>
      </c>
      <c r="J34" s="70">
        <v>14.133</v>
      </c>
      <c r="K34" s="70"/>
      <c r="L34" s="26"/>
      <c r="M34" s="27"/>
      <c r="N34" s="165"/>
      <c r="O34" s="119"/>
    </row>
    <row r="35" spans="2:15" ht="10.5" customHeight="1">
      <c r="B35" s="156">
        <v>269</v>
      </c>
      <c r="C35" s="158" t="s">
        <v>38</v>
      </c>
      <c r="D35" s="160" t="s">
        <v>265</v>
      </c>
      <c r="E35" s="162" t="s">
        <v>37</v>
      </c>
      <c r="F35" s="20" t="s">
        <v>12</v>
      </c>
      <c r="G35" s="23">
        <v>13.475</v>
      </c>
      <c r="H35" s="23">
        <v>11.2</v>
      </c>
      <c r="I35" s="23">
        <v>12.875</v>
      </c>
      <c r="J35" s="23">
        <v>12.534</v>
      </c>
      <c r="K35" s="23"/>
      <c r="L35" s="26"/>
      <c r="M35" s="27"/>
      <c r="N35" s="165"/>
      <c r="O35" s="119"/>
    </row>
    <row r="36" spans="2:15" ht="10.5" customHeight="1">
      <c r="B36" s="157"/>
      <c r="C36" s="159"/>
      <c r="D36" s="161"/>
      <c r="E36" s="163"/>
      <c r="F36" s="69" t="s">
        <v>13</v>
      </c>
      <c r="G36" s="70">
        <v>13.475</v>
      </c>
      <c r="H36" s="70">
        <v>11.333</v>
      </c>
      <c r="I36" s="70">
        <v>12.75</v>
      </c>
      <c r="J36" s="70">
        <v>12.5</v>
      </c>
      <c r="K36" s="70"/>
      <c r="L36" s="26"/>
      <c r="M36" s="27"/>
      <c r="N36" s="165"/>
      <c r="O36" s="119"/>
    </row>
    <row r="37" spans="2:15" ht="10.5" customHeight="1">
      <c r="B37" s="156">
        <v>270</v>
      </c>
      <c r="C37" s="158" t="s">
        <v>39</v>
      </c>
      <c r="D37" s="160" t="s">
        <v>266</v>
      </c>
      <c r="E37" s="140">
        <v>1</v>
      </c>
      <c r="F37" s="20" t="s">
        <v>12</v>
      </c>
      <c r="G37" s="23">
        <v>8.862</v>
      </c>
      <c r="H37" s="23">
        <v>7.733</v>
      </c>
      <c r="I37" s="23"/>
      <c r="J37" s="23"/>
      <c r="K37" s="23"/>
      <c r="L37" s="26"/>
      <c r="M37" s="27"/>
      <c r="N37" s="165"/>
      <c r="O37" s="119"/>
    </row>
    <row r="38" spans="2:15" ht="10.5" customHeight="1">
      <c r="B38" s="157"/>
      <c r="C38" s="159"/>
      <c r="D38" s="161"/>
      <c r="E38" s="141"/>
      <c r="F38" s="69" t="s">
        <v>13</v>
      </c>
      <c r="G38" s="70">
        <v>12.875</v>
      </c>
      <c r="H38" s="70">
        <v>12.666</v>
      </c>
      <c r="I38" s="70"/>
      <c r="J38" s="70"/>
      <c r="K38" s="70"/>
      <c r="L38" s="26"/>
      <c r="M38" s="27"/>
      <c r="N38" s="165"/>
      <c r="O38" s="119"/>
    </row>
    <row r="39" spans="2:15" ht="10.5" customHeight="1">
      <c r="B39" s="156">
        <v>271</v>
      </c>
      <c r="C39" s="158" t="s">
        <v>40</v>
      </c>
      <c r="D39" s="160" t="s">
        <v>267</v>
      </c>
      <c r="E39" s="140">
        <v>1</v>
      </c>
      <c r="F39" s="20" t="s">
        <v>12</v>
      </c>
      <c r="G39" s="23"/>
      <c r="H39" s="23"/>
      <c r="I39" s="23">
        <v>8.95</v>
      </c>
      <c r="J39" s="23">
        <v>8.834</v>
      </c>
      <c r="K39" s="23"/>
      <c r="L39" s="26"/>
      <c r="M39" s="27"/>
      <c r="N39" s="165"/>
      <c r="O39" s="119"/>
    </row>
    <row r="40" spans="2:15" ht="10.5" customHeight="1">
      <c r="B40" s="157"/>
      <c r="C40" s="159"/>
      <c r="D40" s="161"/>
      <c r="E40" s="141"/>
      <c r="F40" s="69" t="s">
        <v>13</v>
      </c>
      <c r="G40" s="70"/>
      <c r="H40" s="70">
        <v>12.033</v>
      </c>
      <c r="I40" s="70">
        <v>12.775</v>
      </c>
      <c r="J40" s="70">
        <v>13.8</v>
      </c>
      <c r="K40" s="70"/>
      <c r="L40" s="26"/>
      <c r="M40" s="27"/>
      <c r="N40" s="165"/>
      <c r="O40" s="119"/>
    </row>
    <row r="41" spans="2:15" ht="10.5" customHeight="1">
      <c r="B41" s="17"/>
      <c r="C41" s="142" t="s">
        <v>4</v>
      </c>
      <c r="D41" s="142"/>
      <c r="E41" s="143"/>
      <c r="F41" s="20" t="s">
        <v>12</v>
      </c>
      <c r="G41" s="28">
        <f>G31+G33+G35+G37+G39</f>
        <v>49.312000000000005</v>
      </c>
      <c r="H41" s="28">
        <f>H31+H33+H35+H37+H39</f>
        <v>41.464999999999996</v>
      </c>
      <c r="I41" s="28">
        <f>I31+I33+I35+I37+I39</f>
        <v>46.45</v>
      </c>
      <c r="J41" s="28">
        <f>J31+J33+J35+J37+J39</f>
        <v>48.534000000000006</v>
      </c>
      <c r="K41" s="28">
        <f>SUM(G41:J41)</f>
        <v>185.76100000000002</v>
      </c>
      <c r="L41" s="26"/>
      <c r="M41" s="27"/>
      <c r="N41" s="165"/>
      <c r="O41" s="119"/>
    </row>
    <row r="42" spans="2:15" ht="10.5" customHeight="1">
      <c r="B42" s="19"/>
      <c r="C42" s="144"/>
      <c r="D42" s="144"/>
      <c r="E42" s="145"/>
      <c r="F42" s="69" t="s">
        <v>13</v>
      </c>
      <c r="G42" s="71">
        <f>SUM(G32+G34+G36+G38+G40)</f>
        <v>53.241</v>
      </c>
      <c r="H42" s="71">
        <f>SUM(H32+H34+H36+H38+H40)</f>
        <v>49.69800000000001</v>
      </c>
      <c r="I42" s="71">
        <f>SUM(I32+I34+I36+I38+I40)</f>
        <v>50.616</v>
      </c>
      <c r="J42" s="71">
        <f>SUM(J32+J34+J36+J38+J40)</f>
        <v>53.3</v>
      </c>
      <c r="K42" s="71">
        <f>SUM(G42:J42)</f>
        <v>206.85500000000002</v>
      </c>
      <c r="L42" s="26"/>
      <c r="M42" s="27"/>
      <c r="N42" s="165"/>
      <c r="O42" s="119"/>
    </row>
    <row r="43" spans="2:15" ht="10.5" customHeight="1">
      <c r="B43" s="18"/>
      <c r="C43" s="146"/>
      <c r="D43" s="146"/>
      <c r="E43" s="147"/>
      <c r="F43" s="21" t="s">
        <v>1</v>
      </c>
      <c r="G43" s="28">
        <f>SUM(G41+G42)</f>
        <v>102.553</v>
      </c>
      <c r="H43" s="28">
        <f>SUM(H41+H42)</f>
        <v>91.16300000000001</v>
      </c>
      <c r="I43" s="28">
        <f>SUM(I41+I42)</f>
        <v>97.066</v>
      </c>
      <c r="J43" s="28">
        <f>SUM(J41+J42)</f>
        <v>101.834</v>
      </c>
      <c r="K43" s="28">
        <f>SUM(K41+K42)</f>
        <v>392.61600000000004</v>
      </c>
      <c r="L43" s="29">
        <v>0</v>
      </c>
      <c r="M43" s="22">
        <f>K43-L43</f>
        <v>392.61600000000004</v>
      </c>
      <c r="N43" s="166"/>
      <c r="O43" s="119"/>
    </row>
    <row r="44" spans="2:15" ht="10.5" customHeight="1">
      <c r="B44" s="119"/>
      <c r="C44" s="119"/>
      <c r="D44" s="119"/>
      <c r="E44" s="119"/>
      <c r="F44" s="119"/>
      <c r="G44" s="121"/>
      <c r="H44" s="121"/>
      <c r="I44" s="121"/>
      <c r="J44" s="119"/>
      <c r="K44" s="119"/>
      <c r="L44" s="119"/>
      <c r="M44" s="119"/>
      <c r="N44" s="119"/>
      <c r="O44" s="119"/>
    </row>
    <row r="45" spans="2:15" ht="10.5" customHeight="1">
      <c r="B45" s="119"/>
      <c r="C45" s="119"/>
      <c r="D45" s="119"/>
      <c r="E45" s="119"/>
      <c r="F45" s="119"/>
      <c r="G45" s="121"/>
      <c r="H45" s="121"/>
      <c r="I45" s="121"/>
      <c r="J45" s="119"/>
      <c r="K45" s="119"/>
      <c r="L45" s="119"/>
      <c r="M45" s="119"/>
      <c r="N45" s="119"/>
      <c r="O45" s="119"/>
    </row>
    <row r="46" spans="2:15" ht="10.5" customHeight="1">
      <c r="B46" s="119"/>
      <c r="C46" s="119"/>
      <c r="D46" s="119"/>
      <c r="E46" s="119"/>
      <c r="F46" s="119"/>
      <c r="G46" s="121"/>
      <c r="H46" s="121"/>
      <c r="I46" s="121"/>
      <c r="J46" s="119"/>
      <c r="K46" s="119"/>
      <c r="L46" s="119"/>
      <c r="M46" s="119"/>
      <c r="N46" s="119"/>
      <c r="O46" s="119"/>
    </row>
    <row r="47" spans="2:15" ht="10.5" customHeight="1">
      <c r="B47" s="167" t="s">
        <v>20</v>
      </c>
      <c r="C47" s="169" t="s">
        <v>34</v>
      </c>
      <c r="D47" s="169" t="s">
        <v>230</v>
      </c>
      <c r="E47" s="148" t="s">
        <v>19</v>
      </c>
      <c r="F47" s="98"/>
      <c r="G47" s="5"/>
      <c r="H47" s="5"/>
      <c r="I47" s="5"/>
      <c r="J47" s="5"/>
      <c r="K47" s="150" t="s">
        <v>3</v>
      </c>
      <c r="L47" s="152" t="s">
        <v>14</v>
      </c>
      <c r="M47" s="154" t="s">
        <v>21</v>
      </c>
      <c r="N47" s="152" t="s">
        <v>2</v>
      </c>
      <c r="O47" s="119"/>
    </row>
    <row r="48" spans="2:15" ht="10.5" customHeight="1">
      <c r="B48" s="168"/>
      <c r="C48" s="170"/>
      <c r="D48" s="170"/>
      <c r="E48" s="149"/>
      <c r="F48" s="99"/>
      <c r="G48" s="7"/>
      <c r="H48" s="7"/>
      <c r="I48" s="7"/>
      <c r="J48" s="7"/>
      <c r="K48" s="151"/>
      <c r="L48" s="153"/>
      <c r="M48" s="155"/>
      <c r="N48" s="153"/>
      <c r="O48" s="119"/>
    </row>
    <row r="49" spans="2:15" ht="10.5" customHeight="1">
      <c r="B49" s="156">
        <v>233</v>
      </c>
      <c r="C49" s="158" t="s">
        <v>35</v>
      </c>
      <c r="D49" s="160" t="s">
        <v>231</v>
      </c>
      <c r="E49" s="162" t="s">
        <v>22</v>
      </c>
      <c r="F49" s="20" t="s">
        <v>12</v>
      </c>
      <c r="G49" s="23">
        <v>12.725</v>
      </c>
      <c r="H49" s="23">
        <v>9.433</v>
      </c>
      <c r="I49" s="23">
        <v>13.15</v>
      </c>
      <c r="J49" s="23">
        <v>12.567</v>
      </c>
      <c r="K49" s="23"/>
      <c r="L49" s="24"/>
      <c r="M49" s="25"/>
      <c r="N49" s="164">
        <v>3</v>
      </c>
      <c r="O49" s="119"/>
    </row>
    <row r="50" spans="2:15" ht="10.5" customHeight="1">
      <c r="B50" s="157"/>
      <c r="C50" s="159"/>
      <c r="D50" s="161"/>
      <c r="E50" s="163"/>
      <c r="F50" s="69" t="s">
        <v>13</v>
      </c>
      <c r="G50" s="70">
        <v>12.775</v>
      </c>
      <c r="H50" s="70"/>
      <c r="I50" s="70"/>
      <c r="J50" s="70">
        <v>13.3</v>
      </c>
      <c r="K50" s="70"/>
      <c r="L50" s="26"/>
      <c r="M50" s="27"/>
      <c r="N50" s="165"/>
      <c r="O50" s="119"/>
    </row>
    <row r="51" spans="2:15" ht="10.5" customHeight="1">
      <c r="B51" s="156">
        <v>234</v>
      </c>
      <c r="C51" s="158" t="s">
        <v>36</v>
      </c>
      <c r="D51" s="160" t="s">
        <v>232</v>
      </c>
      <c r="E51" s="162" t="s">
        <v>37</v>
      </c>
      <c r="F51" s="20" t="s">
        <v>12</v>
      </c>
      <c r="G51" s="23">
        <v>13.3</v>
      </c>
      <c r="H51" s="23">
        <v>11.066</v>
      </c>
      <c r="I51" s="23">
        <v>13.775</v>
      </c>
      <c r="J51" s="23">
        <v>13.1</v>
      </c>
      <c r="K51" s="23"/>
      <c r="L51" s="26"/>
      <c r="M51" s="27"/>
      <c r="N51" s="165"/>
      <c r="O51" s="119"/>
    </row>
    <row r="52" spans="2:15" ht="10.5" customHeight="1">
      <c r="B52" s="157"/>
      <c r="C52" s="159"/>
      <c r="D52" s="161"/>
      <c r="E52" s="163"/>
      <c r="F52" s="69" t="s">
        <v>13</v>
      </c>
      <c r="G52" s="70">
        <v>13.225</v>
      </c>
      <c r="H52" s="70">
        <v>14.7</v>
      </c>
      <c r="I52" s="70">
        <v>12.4</v>
      </c>
      <c r="J52" s="70"/>
      <c r="K52" s="70"/>
      <c r="L52" s="26"/>
      <c r="M52" s="27"/>
      <c r="N52" s="165"/>
      <c r="O52" s="119"/>
    </row>
    <row r="53" spans="2:15" ht="10.5" customHeight="1">
      <c r="B53" s="156">
        <v>235</v>
      </c>
      <c r="C53" s="158" t="s">
        <v>38</v>
      </c>
      <c r="D53" s="160" t="s">
        <v>233</v>
      </c>
      <c r="E53" s="162" t="s">
        <v>37</v>
      </c>
      <c r="F53" s="20" t="s">
        <v>12</v>
      </c>
      <c r="G53" s="23">
        <v>12.925</v>
      </c>
      <c r="H53" s="23">
        <v>12.066</v>
      </c>
      <c r="I53" s="23">
        <v>13.65</v>
      </c>
      <c r="J53" s="23">
        <v>11.734</v>
      </c>
      <c r="K53" s="23"/>
      <c r="L53" s="26"/>
      <c r="M53" s="27"/>
      <c r="N53" s="165"/>
      <c r="O53" s="119"/>
    </row>
    <row r="54" spans="2:15" ht="10.5" customHeight="1">
      <c r="B54" s="157"/>
      <c r="C54" s="159"/>
      <c r="D54" s="161"/>
      <c r="E54" s="163"/>
      <c r="F54" s="69" t="s">
        <v>13</v>
      </c>
      <c r="G54" s="70">
        <v>12.875</v>
      </c>
      <c r="H54" s="70">
        <v>12.466</v>
      </c>
      <c r="I54" s="70">
        <v>12.675</v>
      </c>
      <c r="J54" s="70">
        <v>13.6</v>
      </c>
      <c r="K54" s="70"/>
      <c r="L54" s="26"/>
      <c r="M54" s="27"/>
      <c r="N54" s="165"/>
      <c r="O54" s="119"/>
    </row>
    <row r="55" spans="2:15" ht="10.5" customHeight="1">
      <c r="B55" s="156">
        <v>236</v>
      </c>
      <c r="C55" s="158" t="s">
        <v>39</v>
      </c>
      <c r="D55" s="160" t="s">
        <v>234</v>
      </c>
      <c r="E55" s="140">
        <v>1</v>
      </c>
      <c r="F55" s="20" t="s">
        <v>12</v>
      </c>
      <c r="G55" s="23"/>
      <c r="H55" s="23"/>
      <c r="I55" s="23"/>
      <c r="J55" s="23">
        <v>8.234</v>
      </c>
      <c r="K55" s="23"/>
      <c r="L55" s="26"/>
      <c r="M55" s="27"/>
      <c r="N55" s="165"/>
      <c r="O55" s="119"/>
    </row>
    <row r="56" spans="2:15" ht="10.5" customHeight="1">
      <c r="B56" s="157"/>
      <c r="C56" s="159"/>
      <c r="D56" s="161"/>
      <c r="E56" s="141"/>
      <c r="F56" s="69" t="s">
        <v>13</v>
      </c>
      <c r="G56" s="70"/>
      <c r="H56" s="70">
        <v>11.9</v>
      </c>
      <c r="I56" s="70">
        <v>12.525</v>
      </c>
      <c r="J56" s="70">
        <v>13.334</v>
      </c>
      <c r="K56" s="70"/>
      <c r="L56" s="26"/>
      <c r="M56" s="27"/>
      <c r="N56" s="165"/>
      <c r="O56" s="119"/>
    </row>
    <row r="57" spans="2:15" ht="10.5" customHeight="1">
      <c r="B57" s="156">
        <v>237</v>
      </c>
      <c r="C57" s="158" t="s">
        <v>40</v>
      </c>
      <c r="D57" s="160" t="s">
        <v>235</v>
      </c>
      <c r="E57" s="140">
        <v>1</v>
      </c>
      <c r="F57" s="20" t="s">
        <v>12</v>
      </c>
      <c r="G57" s="23">
        <v>8.625</v>
      </c>
      <c r="H57" s="23">
        <v>7.533</v>
      </c>
      <c r="I57" s="23">
        <v>7.975</v>
      </c>
      <c r="J57" s="23"/>
      <c r="K57" s="23"/>
      <c r="L57" s="26"/>
      <c r="M57" s="27"/>
      <c r="N57" s="165"/>
      <c r="O57" s="119"/>
    </row>
    <row r="58" spans="2:15" ht="10.5" customHeight="1">
      <c r="B58" s="157"/>
      <c r="C58" s="159"/>
      <c r="D58" s="161"/>
      <c r="E58" s="141"/>
      <c r="F58" s="69" t="s">
        <v>13</v>
      </c>
      <c r="G58" s="70">
        <v>13.025</v>
      </c>
      <c r="H58" s="70">
        <v>11.766</v>
      </c>
      <c r="I58" s="70">
        <v>13.375</v>
      </c>
      <c r="J58" s="70">
        <v>13.234</v>
      </c>
      <c r="K58" s="70"/>
      <c r="L58" s="26"/>
      <c r="M58" s="27"/>
      <c r="N58" s="165"/>
      <c r="O58" s="119"/>
    </row>
    <row r="59" spans="2:15" ht="10.5" customHeight="1">
      <c r="B59" s="17"/>
      <c r="C59" s="142" t="s">
        <v>4</v>
      </c>
      <c r="D59" s="142"/>
      <c r="E59" s="143"/>
      <c r="F59" s="20" t="s">
        <v>12</v>
      </c>
      <c r="G59" s="28">
        <f>G49+G51+G53+G55+G57</f>
        <v>47.575</v>
      </c>
      <c r="H59" s="28">
        <f>H49+H51+H53+H55+H57</f>
        <v>40.098000000000006</v>
      </c>
      <c r="I59" s="28">
        <f>I49+I51+I53+I55+I57</f>
        <v>48.550000000000004</v>
      </c>
      <c r="J59" s="28">
        <f>J49+J51+J53+J55+J57</f>
        <v>45.635000000000005</v>
      </c>
      <c r="K59" s="28">
        <f>SUM(G59:J59)</f>
        <v>181.858</v>
      </c>
      <c r="L59" s="26"/>
      <c r="M59" s="27"/>
      <c r="N59" s="165"/>
      <c r="O59" s="119"/>
    </row>
    <row r="60" spans="2:15" ht="10.5" customHeight="1">
      <c r="B60" s="19"/>
      <c r="C60" s="144"/>
      <c r="D60" s="144"/>
      <c r="E60" s="145"/>
      <c r="F60" s="69" t="s">
        <v>13</v>
      </c>
      <c r="G60" s="71">
        <f>SUM(G50+G52+G54+G56+G58)</f>
        <v>51.9</v>
      </c>
      <c r="H60" s="71">
        <f>SUM(H50+H52+H54+H56+H58)</f>
        <v>50.831999999999994</v>
      </c>
      <c r="I60" s="71">
        <f>SUM(I50+I52+I54+I56+I58)</f>
        <v>50.975</v>
      </c>
      <c r="J60" s="71">
        <f>SUM(J50+J52+J54+J56+J58)</f>
        <v>53.467999999999996</v>
      </c>
      <c r="K60" s="71">
        <f>SUM(G60:J60)</f>
        <v>207.17499999999998</v>
      </c>
      <c r="L60" s="26"/>
      <c r="M60" s="27"/>
      <c r="N60" s="165"/>
      <c r="O60" s="119"/>
    </row>
    <row r="61" spans="2:15" ht="10.5" customHeight="1">
      <c r="B61" s="19"/>
      <c r="C61" s="144"/>
      <c r="D61" s="144"/>
      <c r="E61" s="145"/>
      <c r="F61" s="69"/>
      <c r="G61" s="71"/>
      <c r="H61" s="71"/>
      <c r="I61" s="71"/>
      <c r="J61" s="71"/>
      <c r="K61" s="71"/>
      <c r="L61" s="26"/>
      <c r="M61" s="27"/>
      <c r="N61" s="165"/>
      <c r="O61" s="119"/>
    </row>
    <row r="62" spans="2:15" ht="10.5" customHeight="1">
      <c r="B62" s="18"/>
      <c r="C62" s="146"/>
      <c r="D62" s="146"/>
      <c r="E62" s="147"/>
      <c r="F62" s="21" t="s">
        <v>1</v>
      </c>
      <c r="G62" s="28">
        <f>SUM(G59+G60)</f>
        <v>99.475</v>
      </c>
      <c r="H62" s="28">
        <f>SUM(H59+H60)</f>
        <v>90.93</v>
      </c>
      <c r="I62" s="28">
        <f>SUM(I59+I60)</f>
        <v>99.525</v>
      </c>
      <c r="J62" s="28">
        <f>SUM(J59+J60)</f>
        <v>99.10300000000001</v>
      </c>
      <c r="K62" s="28">
        <f>SUM(K59+K60)</f>
        <v>389.033</v>
      </c>
      <c r="L62" s="29">
        <v>0</v>
      </c>
      <c r="M62" s="22">
        <f>K62-L62</f>
        <v>389.033</v>
      </c>
      <c r="N62" s="166"/>
      <c r="O62" s="119"/>
    </row>
    <row r="63" spans="2:15" ht="10.5" customHeight="1">
      <c r="B63" s="2"/>
      <c r="C63" s="120"/>
      <c r="D63" s="120"/>
      <c r="E63" s="120"/>
      <c r="F63" s="110"/>
      <c r="G63" s="87"/>
      <c r="H63" s="87"/>
      <c r="I63" s="87"/>
      <c r="J63" s="87"/>
      <c r="K63" s="87"/>
      <c r="L63" s="111"/>
      <c r="M63" s="112"/>
      <c r="N63" s="121"/>
      <c r="O63" s="119"/>
    </row>
    <row r="64" spans="2:15" ht="10.5" customHeight="1">
      <c r="B64" s="2"/>
      <c r="C64" s="120"/>
      <c r="D64" s="120"/>
      <c r="E64" s="120"/>
      <c r="F64" s="110"/>
      <c r="G64" s="87"/>
      <c r="H64" s="87"/>
      <c r="I64" s="87"/>
      <c r="J64" s="87"/>
      <c r="K64" s="87"/>
      <c r="L64" s="111"/>
      <c r="M64" s="112"/>
      <c r="N64" s="121"/>
      <c r="O64" s="119"/>
    </row>
    <row r="65" spans="2:15" ht="10.5" customHeight="1">
      <c r="B65" s="167" t="s">
        <v>20</v>
      </c>
      <c r="C65" s="169" t="s">
        <v>34</v>
      </c>
      <c r="D65" s="169" t="s">
        <v>155</v>
      </c>
      <c r="E65" s="148" t="s">
        <v>19</v>
      </c>
      <c r="F65" s="98"/>
      <c r="G65" s="5"/>
      <c r="H65" s="5"/>
      <c r="I65" s="5"/>
      <c r="J65" s="5"/>
      <c r="K65" s="150" t="s">
        <v>3</v>
      </c>
      <c r="L65" s="152" t="s">
        <v>14</v>
      </c>
      <c r="M65" s="154" t="s">
        <v>21</v>
      </c>
      <c r="N65" s="152" t="s">
        <v>2</v>
      </c>
      <c r="O65" s="119"/>
    </row>
    <row r="66" spans="2:15" ht="10.5" customHeight="1">
      <c r="B66" s="168"/>
      <c r="C66" s="170"/>
      <c r="D66" s="170"/>
      <c r="E66" s="149"/>
      <c r="F66" s="99"/>
      <c r="G66" s="7"/>
      <c r="H66" s="7"/>
      <c r="I66" s="7"/>
      <c r="J66" s="7"/>
      <c r="K66" s="151"/>
      <c r="L66" s="153"/>
      <c r="M66" s="155"/>
      <c r="N66" s="153"/>
      <c r="O66" s="119"/>
    </row>
    <row r="67" spans="2:15" ht="10.5" customHeight="1">
      <c r="B67" s="156"/>
      <c r="C67" s="158" t="s">
        <v>35</v>
      </c>
      <c r="D67" s="160" t="s">
        <v>252</v>
      </c>
      <c r="E67" s="162" t="s">
        <v>22</v>
      </c>
      <c r="F67" s="20" t="s">
        <v>12</v>
      </c>
      <c r="G67" s="23">
        <v>14.8</v>
      </c>
      <c r="H67" s="23">
        <v>16.134</v>
      </c>
      <c r="I67" s="23">
        <v>14</v>
      </c>
      <c r="J67" s="23">
        <v>14.3</v>
      </c>
      <c r="K67" s="23"/>
      <c r="L67" s="24"/>
      <c r="M67" s="25"/>
      <c r="N67" s="164">
        <v>4</v>
      </c>
      <c r="O67" s="119"/>
    </row>
    <row r="68" spans="2:15" ht="10.5" customHeight="1">
      <c r="B68" s="157"/>
      <c r="C68" s="159"/>
      <c r="D68" s="161"/>
      <c r="E68" s="163"/>
      <c r="F68" s="69" t="s">
        <v>13</v>
      </c>
      <c r="G68" s="70">
        <v>15.2</v>
      </c>
      <c r="H68" s="70">
        <v>16.2</v>
      </c>
      <c r="I68" s="70">
        <v>15.067</v>
      </c>
      <c r="J68" s="70">
        <v>14.3</v>
      </c>
      <c r="K68" s="70"/>
      <c r="L68" s="26"/>
      <c r="M68" s="27"/>
      <c r="N68" s="165"/>
      <c r="O68" s="119"/>
    </row>
    <row r="69" spans="2:15" ht="10.5" customHeight="1">
      <c r="B69" s="156">
        <v>259</v>
      </c>
      <c r="C69" s="158" t="s">
        <v>36</v>
      </c>
      <c r="D69" s="160" t="s">
        <v>253</v>
      </c>
      <c r="E69" s="162" t="s">
        <v>37</v>
      </c>
      <c r="F69" s="20" t="s">
        <v>12</v>
      </c>
      <c r="G69" s="23">
        <v>12.125</v>
      </c>
      <c r="H69" s="23">
        <v>9.9</v>
      </c>
      <c r="I69" s="23">
        <v>9.975</v>
      </c>
      <c r="J69" s="23">
        <v>11.1</v>
      </c>
      <c r="K69" s="23"/>
      <c r="L69" s="26"/>
      <c r="M69" s="27"/>
      <c r="N69" s="165"/>
      <c r="O69" s="119"/>
    </row>
    <row r="70" spans="2:15" ht="10.5" customHeight="1">
      <c r="B70" s="157"/>
      <c r="C70" s="159"/>
      <c r="D70" s="161"/>
      <c r="E70" s="163"/>
      <c r="F70" s="69" t="s">
        <v>13</v>
      </c>
      <c r="G70" s="70"/>
      <c r="H70" s="70">
        <v>10.4</v>
      </c>
      <c r="I70" s="70">
        <v>11.625</v>
      </c>
      <c r="J70" s="70">
        <v>11.3</v>
      </c>
      <c r="K70" s="70"/>
      <c r="L70" s="26"/>
      <c r="M70" s="27"/>
      <c r="N70" s="165"/>
      <c r="O70" s="119"/>
    </row>
    <row r="71" spans="2:15" ht="10.5" customHeight="1">
      <c r="B71" s="156">
        <v>260</v>
      </c>
      <c r="C71" s="158" t="s">
        <v>38</v>
      </c>
      <c r="D71" s="160" t="s">
        <v>254</v>
      </c>
      <c r="E71" s="162" t="s">
        <v>37</v>
      </c>
      <c r="F71" s="20" t="s">
        <v>12</v>
      </c>
      <c r="G71" s="23">
        <v>12.5</v>
      </c>
      <c r="H71" s="23">
        <v>9.1</v>
      </c>
      <c r="I71" s="23">
        <v>10.925</v>
      </c>
      <c r="J71" s="23">
        <v>10.7</v>
      </c>
      <c r="K71" s="23"/>
      <c r="L71" s="26"/>
      <c r="M71" s="27"/>
      <c r="N71" s="165"/>
      <c r="O71" s="119"/>
    </row>
    <row r="72" spans="2:15" ht="10.5" customHeight="1">
      <c r="B72" s="157"/>
      <c r="C72" s="159"/>
      <c r="D72" s="161"/>
      <c r="E72" s="163"/>
      <c r="F72" s="69" t="s">
        <v>13</v>
      </c>
      <c r="G72" s="70">
        <v>12.3</v>
      </c>
      <c r="H72" s="70"/>
      <c r="I72" s="70"/>
      <c r="J72" s="70"/>
      <c r="K72" s="70"/>
      <c r="L72" s="26"/>
      <c r="M72" s="27"/>
      <c r="N72" s="165"/>
      <c r="O72" s="119"/>
    </row>
    <row r="73" spans="2:15" ht="10.5" customHeight="1">
      <c r="B73" s="156">
        <v>261</v>
      </c>
      <c r="C73" s="158" t="s">
        <v>39</v>
      </c>
      <c r="D73" s="160" t="s">
        <v>255</v>
      </c>
      <c r="E73" s="140">
        <v>1</v>
      </c>
      <c r="F73" s="20" t="s">
        <v>12</v>
      </c>
      <c r="G73" s="23"/>
      <c r="H73" s="23"/>
      <c r="I73" s="23">
        <v>8.225</v>
      </c>
      <c r="J73" s="23">
        <v>8.834</v>
      </c>
      <c r="K73" s="23"/>
      <c r="L73" s="26"/>
      <c r="M73" s="27"/>
      <c r="N73" s="165"/>
      <c r="O73" s="119"/>
    </row>
    <row r="74" spans="2:15" ht="10.5" customHeight="1">
      <c r="B74" s="157"/>
      <c r="C74" s="159"/>
      <c r="D74" s="161"/>
      <c r="E74" s="141"/>
      <c r="F74" s="69" t="s">
        <v>13</v>
      </c>
      <c r="G74" s="70">
        <v>12.675</v>
      </c>
      <c r="H74" s="70">
        <v>11.566</v>
      </c>
      <c r="I74" s="70">
        <v>13.075</v>
      </c>
      <c r="J74" s="70">
        <v>12.667</v>
      </c>
      <c r="K74" s="70"/>
      <c r="L74" s="26"/>
      <c r="M74" s="27"/>
      <c r="N74" s="165"/>
      <c r="O74" s="119"/>
    </row>
    <row r="75" spans="2:15" ht="10.5" customHeight="1">
      <c r="B75" s="156">
        <v>262</v>
      </c>
      <c r="C75" s="158" t="s">
        <v>40</v>
      </c>
      <c r="D75" s="160" t="s">
        <v>256</v>
      </c>
      <c r="E75" s="140">
        <v>1</v>
      </c>
      <c r="F75" s="20" t="s">
        <v>12</v>
      </c>
      <c r="G75" s="23">
        <v>8.9</v>
      </c>
      <c r="H75" s="23">
        <v>8.133</v>
      </c>
      <c r="I75" s="23"/>
      <c r="J75" s="23"/>
      <c r="K75" s="23"/>
      <c r="L75" s="26"/>
      <c r="M75" s="27"/>
      <c r="N75" s="165"/>
      <c r="O75" s="119"/>
    </row>
    <row r="76" spans="2:15" ht="10.5" customHeight="1">
      <c r="B76" s="157"/>
      <c r="C76" s="159"/>
      <c r="D76" s="161"/>
      <c r="E76" s="141"/>
      <c r="F76" s="69" t="s">
        <v>13</v>
      </c>
      <c r="G76" s="70">
        <v>12.85</v>
      </c>
      <c r="H76" s="70">
        <v>10.666</v>
      </c>
      <c r="I76" s="70">
        <v>13</v>
      </c>
      <c r="J76" s="70">
        <v>12.967</v>
      </c>
      <c r="K76" s="70"/>
      <c r="L76" s="26"/>
      <c r="M76" s="27"/>
      <c r="N76" s="165"/>
      <c r="O76" s="119"/>
    </row>
    <row r="77" spans="2:15" ht="10.5" customHeight="1">
      <c r="B77" s="17"/>
      <c r="C77" s="142" t="s">
        <v>4</v>
      </c>
      <c r="D77" s="142"/>
      <c r="E77" s="143"/>
      <c r="F77" s="20" t="s">
        <v>12</v>
      </c>
      <c r="G77" s="28">
        <f>G67+G69+G71+G73+G75</f>
        <v>48.324999999999996</v>
      </c>
      <c r="H77" s="28">
        <f>H67+H69+H71+H73+H75</f>
        <v>43.266999999999996</v>
      </c>
      <c r="I77" s="28">
        <f>I67+I69+I71+I73+I75</f>
        <v>43.12500000000001</v>
      </c>
      <c r="J77" s="28">
        <f>J67+J69+J71+J73+J75</f>
        <v>44.934</v>
      </c>
      <c r="K77" s="28">
        <f>SUM(G77:J77)</f>
        <v>179.65099999999998</v>
      </c>
      <c r="L77" s="26"/>
      <c r="M77" s="27"/>
      <c r="N77" s="165"/>
      <c r="O77" s="119"/>
    </row>
    <row r="78" spans="2:15" ht="10.5" customHeight="1">
      <c r="B78" s="19"/>
      <c r="C78" s="144"/>
      <c r="D78" s="144"/>
      <c r="E78" s="145"/>
      <c r="F78" s="69" t="s">
        <v>13</v>
      </c>
      <c r="G78" s="71">
        <f>SUM(G68+G70+G72+G74+G76)</f>
        <v>53.025</v>
      </c>
      <c r="H78" s="71">
        <f>SUM(H68+H70+H72+H74+H76)</f>
        <v>48.83200000000001</v>
      </c>
      <c r="I78" s="71">
        <f>SUM(I68+I70+I72+I74+I76)</f>
        <v>52.766999999999996</v>
      </c>
      <c r="J78" s="71">
        <f>SUM(J68+J70+J72+J74+J76)</f>
        <v>51.234</v>
      </c>
      <c r="K78" s="71">
        <f>SUM(G78:J78)</f>
        <v>205.858</v>
      </c>
      <c r="L78" s="26"/>
      <c r="M78" s="27"/>
      <c r="N78" s="165"/>
      <c r="O78" s="119"/>
    </row>
    <row r="79" spans="2:15" ht="10.5" customHeight="1">
      <c r="B79" s="18"/>
      <c r="C79" s="146"/>
      <c r="D79" s="146"/>
      <c r="E79" s="147"/>
      <c r="F79" s="21" t="s">
        <v>1</v>
      </c>
      <c r="G79" s="28">
        <f>SUM(G77+G78)</f>
        <v>101.35</v>
      </c>
      <c r="H79" s="28">
        <f>SUM(H77+H78)</f>
        <v>92.099</v>
      </c>
      <c r="I79" s="28">
        <f>SUM(I77+I78)</f>
        <v>95.892</v>
      </c>
      <c r="J79" s="28">
        <f>SUM(J77+J78)</f>
        <v>96.168</v>
      </c>
      <c r="K79" s="28">
        <f>SUM(K77+K78)</f>
        <v>385.509</v>
      </c>
      <c r="L79" s="29">
        <v>0</v>
      </c>
      <c r="M79" s="22">
        <f>K79-L79</f>
        <v>385.509</v>
      </c>
      <c r="N79" s="166"/>
      <c r="O79" s="119"/>
    </row>
    <row r="80" spans="2:15" ht="10.5" customHeight="1">
      <c r="B80" s="2"/>
      <c r="C80" s="125"/>
      <c r="D80" s="125"/>
      <c r="E80" s="125"/>
      <c r="F80" s="110"/>
      <c r="G80" s="87"/>
      <c r="H80" s="87"/>
      <c r="I80" s="87"/>
      <c r="J80" s="87"/>
      <c r="K80" s="87"/>
      <c r="L80" s="111"/>
      <c r="M80" s="112"/>
      <c r="N80" s="127"/>
      <c r="O80" s="123"/>
    </row>
    <row r="81" spans="2:15" ht="10.5" customHeight="1">
      <c r="B81" s="2"/>
      <c r="C81" s="125"/>
      <c r="D81" s="125"/>
      <c r="E81" s="125"/>
      <c r="F81" s="110"/>
      <c r="G81" s="87"/>
      <c r="H81" s="87"/>
      <c r="I81" s="87"/>
      <c r="J81" s="87"/>
      <c r="K81" s="87"/>
      <c r="L81" s="111"/>
      <c r="M81" s="112"/>
      <c r="N81" s="127"/>
      <c r="O81" s="123"/>
    </row>
    <row r="82" spans="2:15" ht="10.5" customHeight="1">
      <c r="B82" s="2"/>
      <c r="C82" s="125"/>
      <c r="D82" s="125"/>
      <c r="E82" s="125"/>
      <c r="F82" s="110"/>
      <c r="G82" s="87"/>
      <c r="H82" s="87"/>
      <c r="I82" s="87"/>
      <c r="J82" s="87"/>
      <c r="K82" s="87"/>
      <c r="L82" s="111"/>
      <c r="M82" s="112"/>
      <c r="N82" s="127"/>
      <c r="O82" s="123"/>
    </row>
    <row r="83" spans="2:15" ht="10.5" customHeight="1">
      <c r="B83" s="167" t="s">
        <v>20</v>
      </c>
      <c r="C83" s="169" t="s">
        <v>34</v>
      </c>
      <c r="D83" s="169" t="s">
        <v>91</v>
      </c>
      <c r="E83" s="148" t="s">
        <v>19</v>
      </c>
      <c r="F83" s="98"/>
      <c r="G83" s="5"/>
      <c r="H83" s="5"/>
      <c r="I83" s="5"/>
      <c r="J83" s="5"/>
      <c r="K83" s="150" t="s">
        <v>3</v>
      </c>
      <c r="L83" s="152" t="s">
        <v>14</v>
      </c>
      <c r="M83" s="154" t="s">
        <v>21</v>
      </c>
      <c r="N83" s="152" t="s">
        <v>2</v>
      </c>
      <c r="O83" s="123"/>
    </row>
    <row r="84" spans="2:15" ht="10.5" customHeight="1">
      <c r="B84" s="168"/>
      <c r="C84" s="170"/>
      <c r="D84" s="170"/>
      <c r="E84" s="149"/>
      <c r="F84" s="99"/>
      <c r="G84" s="7"/>
      <c r="H84" s="7"/>
      <c r="I84" s="7"/>
      <c r="J84" s="7"/>
      <c r="K84" s="151"/>
      <c r="L84" s="153"/>
      <c r="M84" s="155"/>
      <c r="N84" s="153"/>
      <c r="O84" s="123"/>
    </row>
    <row r="85" spans="2:15" ht="10.5" customHeight="1">
      <c r="B85" s="156"/>
      <c r="C85" s="158" t="s">
        <v>35</v>
      </c>
      <c r="D85" s="160" t="s">
        <v>243</v>
      </c>
      <c r="E85" s="162" t="s">
        <v>22</v>
      </c>
      <c r="F85" s="20" t="s">
        <v>12</v>
      </c>
      <c r="G85" s="23">
        <v>13.267</v>
      </c>
      <c r="H85" s="23">
        <v>13.634</v>
      </c>
      <c r="I85" s="23">
        <v>14.467</v>
      </c>
      <c r="J85" s="23">
        <v>14.067</v>
      </c>
      <c r="K85" s="23"/>
      <c r="L85" s="24"/>
      <c r="M85" s="25"/>
      <c r="N85" s="164">
        <v>5</v>
      </c>
      <c r="O85" s="123"/>
    </row>
    <row r="86" spans="2:15" ht="10.5" customHeight="1">
      <c r="B86" s="157"/>
      <c r="C86" s="159"/>
      <c r="D86" s="161"/>
      <c r="E86" s="163"/>
      <c r="F86" s="69" t="s">
        <v>13</v>
      </c>
      <c r="G86" s="70">
        <v>13.6</v>
      </c>
      <c r="H86" s="70">
        <v>13.5</v>
      </c>
      <c r="I86" s="70">
        <v>14.7</v>
      </c>
      <c r="J86" s="70">
        <v>14.267</v>
      </c>
      <c r="K86" s="70"/>
      <c r="L86" s="26"/>
      <c r="M86" s="27"/>
      <c r="N86" s="165"/>
      <c r="O86" s="123"/>
    </row>
    <row r="87" spans="2:15" ht="10.5" customHeight="1">
      <c r="B87" s="156">
        <v>248</v>
      </c>
      <c r="C87" s="158" t="s">
        <v>36</v>
      </c>
      <c r="D87" s="160" t="s">
        <v>244</v>
      </c>
      <c r="E87" s="162" t="s">
        <v>37</v>
      </c>
      <c r="F87" s="20" t="s">
        <v>12</v>
      </c>
      <c r="G87" s="23">
        <v>13.275</v>
      </c>
      <c r="H87" s="23">
        <v>13.166</v>
      </c>
      <c r="I87" s="23">
        <v>12.725</v>
      </c>
      <c r="J87" s="23">
        <v>12.3</v>
      </c>
      <c r="K87" s="23"/>
      <c r="L87" s="26"/>
      <c r="M87" s="27"/>
      <c r="N87" s="165"/>
      <c r="O87" s="123"/>
    </row>
    <row r="88" spans="2:15" ht="10.5" customHeight="1">
      <c r="B88" s="157"/>
      <c r="C88" s="159"/>
      <c r="D88" s="161"/>
      <c r="E88" s="163"/>
      <c r="F88" s="69" t="s">
        <v>13</v>
      </c>
      <c r="G88" s="70">
        <v>13.35</v>
      </c>
      <c r="H88" s="70">
        <v>13.3</v>
      </c>
      <c r="I88" s="70">
        <v>13.4</v>
      </c>
      <c r="J88" s="70">
        <v>13.734</v>
      </c>
      <c r="K88" s="70"/>
      <c r="L88" s="26"/>
      <c r="M88" s="27"/>
      <c r="N88" s="165"/>
      <c r="O88" s="123"/>
    </row>
    <row r="89" spans="2:15" ht="10.5" customHeight="1">
      <c r="B89" s="156">
        <v>249</v>
      </c>
      <c r="C89" s="158" t="s">
        <v>38</v>
      </c>
      <c r="D89" s="160" t="s">
        <v>245</v>
      </c>
      <c r="E89" s="162" t="s">
        <v>37</v>
      </c>
      <c r="F89" s="20" t="s">
        <v>12</v>
      </c>
      <c r="G89" s="23">
        <v>12.7</v>
      </c>
      <c r="H89" s="23">
        <v>10.066</v>
      </c>
      <c r="I89" s="23">
        <v>11.575</v>
      </c>
      <c r="J89" s="23">
        <v>10.8</v>
      </c>
      <c r="K89" s="23"/>
      <c r="L89" s="26"/>
      <c r="M89" s="27"/>
      <c r="N89" s="165"/>
      <c r="O89" s="123"/>
    </row>
    <row r="90" spans="2:15" ht="10.5" customHeight="1">
      <c r="B90" s="157"/>
      <c r="C90" s="159"/>
      <c r="D90" s="161"/>
      <c r="E90" s="163"/>
      <c r="F90" s="69" t="s">
        <v>13</v>
      </c>
      <c r="G90" s="70">
        <v>12.875</v>
      </c>
      <c r="H90" s="70">
        <v>9.7</v>
      </c>
      <c r="I90" s="70">
        <v>10.575</v>
      </c>
      <c r="J90" s="70">
        <v>10.967</v>
      </c>
      <c r="K90" s="70"/>
      <c r="L90" s="26"/>
      <c r="M90" s="27"/>
      <c r="N90" s="165"/>
      <c r="O90" s="123"/>
    </row>
    <row r="91" spans="2:15" ht="10.5" customHeight="1">
      <c r="B91" s="156">
        <v>250</v>
      </c>
      <c r="C91" s="158" t="s">
        <v>39</v>
      </c>
      <c r="D91" s="160" t="s">
        <v>246</v>
      </c>
      <c r="E91" s="140">
        <v>1</v>
      </c>
      <c r="F91" s="20" t="s">
        <v>12</v>
      </c>
      <c r="G91" s="23">
        <v>8.787</v>
      </c>
      <c r="H91" s="23">
        <v>6.933</v>
      </c>
      <c r="I91" s="23">
        <v>6.875</v>
      </c>
      <c r="J91" s="23">
        <v>8.367</v>
      </c>
      <c r="K91" s="23"/>
      <c r="L91" s="26"/>
      <c r="M91" s="27"/>
      <c r="N91" s="165"/>
      <c r="O91" s="123"/>
    </row>
    <row r="92" spans="2:15" ht="10.5" customHeight="1">
      <c r="B92" s="157"/>
      <c r="C92" s="159"/>
      <c r="D92" s="161"/>
      <c r="E92" s="141"/>
      <c r="F92" s="69" t="s">
        <v>13</v>
      </c>
      <c r="G92" s="70">
        <v>13.025</v>
      </c>
      <c r="H92" s="70">
        <v>10.9</v>
      </c>
      <c r="I92" s="70">
        <v>10.45</v>
      </c>
      <c r="J92" s="70">
        <v>12.267</v>
      </c>
      <c r="K92" s="70"/>
      <c r="L92" s="26"/>
      <c r="M92" s="27"/>
      <c r="N92" s="165"/>
      <c r="O92" s="123"/>
    </row>
    <row r="93" spans="2:15" ht="10.5" customHeight="1">
      <c r="B93" s="17"/>
      <c r="C93" s="142" t="s">
        <v>4</v>
      </c>
      <c r="D93" s="142"/>
      <c r="E93" s="143"/>
      <c r="F93" s="20" t="s">
        <v>12</v>
      </c>
      <c r="G93" s="28">
        <f>G85+G87+G89+G91</f>
        <v>48.029</v>
      </c>
      <c r="H93" s="28">
        <f>H85+H87+H89+H91</f>
        <v>43.799</v>
      </c>
      <c r="I93" s="28">
        <f>I85+I87+I89+I91</f>
        <v>45.641999999999996</v>
      </c>
      <c r="J93" s="28">
        <f>J85+J87+J89+J91</f>
        <v>45.534000000000006</v>
      </c>
      <c r="K93" s="28">
        <f>SUM(G93:J93)</f>
        <v>183.00400000000002</v>
      </c>
      <c r="L93" s="26"/>
      <c r="M93" s="27"/>
      <c r="N93" s="165"/>
      <c r="O93" s="123"/>
    </row>
    <row r="94" spans="2:15" ht="10.5" customHeight="1">
      <c r="B94" s="19"/>
      <c r="C94" s="144"/>
      <c r="D94" s="144"/>
      <c r="E94" s="145"/>
      <c r="F94" s="69" t="s">
        <v>13</v>
      </c>
      <c r="G94" s="71">
        <f>SUM(G86+G88+G90+G92)</f>
        <v>52.85</v>
      </c>
      <c r="H94" s="71">
        <f>SUM(H86+H88+H90+H92)</f>
        <v>47.4</v>
      </c>
      <c r="I94" s="71">
        <f>SUM(I86+I88+I90+I92)</f>
        <v>49.125</v>
      </c>
      <c r="J94" s="71">
        <f>SUM(J86+J88+J90+J92)</f>
        <v>51.235</v>
      </c>
      <c r="K94" s="71">
        <f>SUM(G94:J94)</f>
        <v>200.61</v>
      </c>
      <c r="L94" s="26"/>
      <c r="M94" s="27"/>
      <c r="N94" s="165"/>
      <c r="O94" s="123"/>
    </row>
    <row r="95" spans="2:15" ht="10.5" customHeight="1">
      <c r="B95" s="18"/>
      <c r="C95" s="146"/>
      <c r="D95" s="146"/>
      <c r="E95" s="147"/>
      <c r="F95" s="21" t="s">
        <v>1</v>
      </c>
      <c r="G95" s="28">
        <f>SUM(G93+G94)</f>
        <v>100.879</v>
      </c>
      <c r="H95" s="28">
        <f>SUM(H93+H94)</f>
        <v>91.199</v>
      </c>
      <c r="I95" s="28">
        <f>SUM(I93+I94)</f>
        <v>94.767</v>
      </c>
      <c r="J95" s="28">
        <f>SUM(J93+J94)</f>
        <v>96.769</v>
      </c>
      <c r="K95" s="28">
        <f>SUM(K93+K94)</f>
        <v>383.61400000000003</v>
      </c>
      <c r="L95" s="29">
        <v>0</v>
      </c>
      <c r="M95" s="22">
        <f>K95-L95</f>
        <v>383.61400000000003</v>
      </c>
      <c r="N95" s="166"/>
      <c r="O95" s="119"/>
    </row>
    <row r="96" spans="2:15" ht="10.5" customHeight="1">
      <c r="B96" s="119"/>
      <c r="C96" s="119"/>
      <c r="D96" s="119"/>
      <c r="E96" s="119"/>
      <c r="F96" s="119"/>
      <c r="G96" s="121"/>
      <c r="H96" s="121"/>
      <c r="I96" s="121"/>
      <c r="J96" s="119"/>
      <c r="K96" s="119"/>
      <c r="L96" s="119"/>
      <c r="M96" s="119"/>
      <c r="N96" s="119"/>
      <c r="O96" s="119"/>
    </row>
    <row r="97" spans="2:15" ht="10.5" customHeight="1">
      <c r="B97" s="167" t="s">
        <v>20</v>
      </c>
      <c r="C97" s="169" t="s">
        <v>34</v>
      </c>
      <c r="D97" s="169" t="s">
        <v>104</v>
      </c>
      <c r="E97" s="148" t="s">
        <v>19</v>
      </c>
      <c r="F97" s="98"/>
      <c r="G97" s="5"/>
      <c r="H97" s="5"/>
      <c r="I97" s="5"/>
      <c r="J97" s="5"/>
      <c r="K97" s="150" t="s">
        <v>3</v>
      </c>
      <c r="L97" s="152" t="s">
        <v>14</v>
      </c>
      <c r="M97" s="154" t="s">
        <v>21</v>
      </c>
      <c r="N97" s="152" t="s">
        <v>2</v>
      </c>
      <c r="O97" s="119"/>
    </row>
    <row r="98" spans="2:15" ht="10.5" customHeight="1">
      <c r="B98" s="168"/>
      <c r="C98" s="170"/>
      <c r="D98" s="170"/>
      <c r="E98" s="149"/>
      <c r="F98" s="99"/>
      <c r="G98" s="7"/>
      <c r="H98" s="7"/>
      <c r="I98" s="7"/>
      <c r="J98" s="7"/>
      <c r="K98" s="151"/>
      <c r="L98" s="153"/>
      <c r="M98" s="155"/>
      <c r="N98" s="153"/>
      <c r="O98" s="119"/>
    </row>
    <row r="99" spans="2:15" ht="10.5" customHeight="1">
      <c r="B99" s="156">
        <v>272</v>
      </c>
      <c r="C99" s="158" t="s">
        <v>35</v>
      </c>
      <c r="D99" s="160" t="s">
        <v>268</v>
      </c>
      <c r="E99" s="162" t="s">
        <v>22</v>
      </c>
      <c r="F99" s="20" t="s">
        <v>12</v>
      </c>
      <c r="G99" s="23">
        <v>12.475</v>
      </c>
      <c r="H99" s="23">
        <v>8.566</v>
      </c>
      <c r="I99" s="23">
        <v>12.75</v>
      </c>
      <c r="J99" s="23">
        <v>11.467</v>
      </c>
      <c r="K99" s="23"/>
      <c r="L99" s="24"/>
      <c r="M99" s="25"/>
      <c r="N99" s="164">
        <v>6</v>
      </c>
      <c r="O99" s="119"/>
    </row>
    <row r="100" spans="2:15" ht="10.5" customHeight="1">
      <c r="B100" s="157"/>
      <c r="C100" s="159"/>
      <c r="D100" s="161"/>
      <c r="E100" s="163"/>
      <c r="F100" s="69" t="s">
        <v>13</v>
      </c>
      <c r="G100" s="70">
        <v>11.625</v>
      </c>
      <c r="H100" s="70">
        <v>10.7</v>
      </c>
      <c r="I100" s="70">
        <v>11.1</v>
      </c>
      <c r="J100" s="70">
        <v>12.6</v>
      </c>
      <c r="K100" s="70"/>
      <c r="L100" s="26"/>
      <c r="M100" s="27"/>
      <c r="N100" s="165"/>
      <c r="O100" s="119"/>
    </row>
    <row r="101" spans="2:15" ht="10.5" customHeight="1">
      <c r="B101" s="156">
        <v>273</v>
      </c>
      <c r="C101" s="158" t="s">
        <v>36</v>
      </c>
      <c r="D101" s="160" t="s">
        <v>269</v>
      </c>
      <c r="E101" s="162" t="s">
        <v>37</v>
      </c>
      <c r="F101" s="20" t="s">
        <v>12</v>
      </c>
      <c r="G101" s="23">
        <v>13.375</v>
      </c>
      <c r="H101" s="23">
        <v>10.933</v>
      </c>
      <c r="I101" s="23">
        <v>12.875</v>
      </c>
      <c r="J101" s="23">
        <v>12.8</v>
      </c>
      <c r="K101" s="23"/>
      <c r="L101" s="26"/>
      <c r="M101" s="27"/>
      <c r="N101" s="165"/>
      <c r="O101" s="119"/>
    </row>
    <row r="102" spans="2:15" ht="10.5" customHeight="1">
      <c r="B102" s="157"/>
      <c r="C102" s="159"/>
      <c r="D102" s="161"/>
      <c r="E102" s="163"/>
      <c r="F102" s="69" t="s">
        <v>13</v>
      </c>
      <c r="G102" s="70">
        <v>13.275</v>
      </c>
      <c r="H102" s="70">
        <v>13.1</v>
      </c>
      <c r="I102" s="70">
        <v>12.775</v>
      </c>
      <c r="J102" s="70">
        <v>13.3</v>
      </c>
      <c r="K102" s="70"/>
      <c r="L102" s="26"/>
      <c r="M102" s="27"/>
      <c r="N102" s="165"/>
      <c r="O102" s="119"/>
    </row>
    <row r="103" spans="2:15" ht="10.5" customHeight="1">
      <c r="B103" s="156">
        <v>274</v>
      </c>
      <c r="C103" s="158" t="s">
        <v>38</v>
      </c>
      <c r="D103" s="160" t="s">
        <v>270</v>
      </c>
      <c r="E103" s="162" t="s">
        <v>37</v>
      </c>
      <c r="F103" s="20" t="s">
        <v>12</v>
      </c>
      <c r="G103" s="23">
        <v>12.8</v>
      </c>
      <c r="H103" s="23">
        <v>10.4</v>
      </c>
      <c r="I103" s="23">
        <v>11.625</v>
      </c>
      <c r="J103" s="23">
        <v>12.934</v>
      </c>
      <c r="K103" s="23"/>
      <c r="L103" s="26"/>
      <c r="M103" s="27"/>
      <c r="N103" s="165"/>
      <c r="O103" s="119"/>
    </row>
    <row r="104" spans="2:15" ht="10.5" customHeight="1">
      <c r="B104" s="157"/>
      <c r="C104" s="159"/>
      <c r="D104" s="161"/>
      <c r="E104" s="163"/>
      <c r="F104" s="69" t="s">
        <v>13</v>
      </c>
      <c r="G104" s="70">
        <v>12.65</v>
      </c>
      <c r="H104" s="70"/>
      <c r="I104" s="70">
        <v>12.575</v>
      </c>
      <c r="J104" s="70">
        <v>12.967</v>
      </c>
      <c r="K104" s="70"/>
      <c r="L104" s="26"/>
      <c r="M104" s="27"/>
      <c r="N104" s="165"/>
      <c r="O104" s="119"/>
    </row>
    <row r="105" spans="2:15" ht="10.5" customHeight="1">
      <c r="B105" s="156">
        <v>275</v>
      </c>
      <c r="C105" s="158" t="s">
        <v>39</v>
      </c>
      <c r="D105" s="160" t="s">
        <v>271</v>
      </c>
      <c r="E105" s="140">
        <v>1</v>
      </c>
      <c r="F105" s="20" t="s">
        <v>12</v>
      </c>
      <c r="G105" s="23"/>
      <c r="H105" s="23">
        <v>8</v>
      </c>
      <c r="I105" s="23">
        <v>8.125</v>
      </c>
      <c r="J105" s="23"/>
      <c r="K105" s="23"/>
      <c r="L105" s="26"/>
      <c r="M105" s="27"/>
      <c r="N105" s="165"/>
      <c r="O105" s="119"/>
    </row>
    <row r="106" spans="2:15" ht="10.5" customHeight="1">
      <c r="B106" s="157"/>
      <c r="C106" s="159"/>
      <c r="D106" s="161"/>
      <c r="E106" s="141"/>
      <c r="F106" s="69" t="s">
        <v>13</v>
      </c>
      <c r="G106" s="70"/>
      <c r="H106" s="70">
        <v>12</v>
      </c>
      <c r="I106" s="70">
        <v>13.15</v>
      </c>
      <c r="J106" s="70"/>
      <c r="K106" s="70"/>
      <c r="L106" s="26"/>
      <c r="M106" s="27"/>
      <c r="N106" s="165"/>
      <c r="O106" s="119"/>
    </row>
    <row r="107" spans="2:15" ht="10.5" customHeight="1">
      <c r="B107" s="156">
        <v>276</v>
      </c>
      <c r="C107" s="158" t="s">
        <v>40</v>
      </c>
      <c r="D107" s="160" t="s">
        <v>272</v>
      </c>
      <c r="E107" s="140">
        <v>1</v>
      </c>
      <c r="F107" s="20" t="s">
        <v>12</v>
      </c>
      <c r="G107" s="23">
        <v>8.562</v>
      </c>
      <c r="H107" s="23"/>
      <c r="I107" s="23"/>
      <c r="J107" s="23">
        <v>8.134</v>
      </c>
      <c r="K107" s="23"/>
      <c r="L107" s="26"/>
      <c r="M107" s="27"/>
      <c r="N107" s="165"/>
      <c r="O107" s="119"/>
    </row>
    <row r="108" spans="2:15" ht="10.5" customHeight="1">
      <c r="B108" s="157"/>
      <c r="C108" s="159"/>
      <c r="D108" s="161"/>
      <c r="E108" s="141"/>
      <c r="F108" s="69" t="s">
        <v>13</v>
      </c>
      <c r="G108" s="70">
        <v>12.6</v>
      </c>
      <c r="H108" s="70">
        <v>12.5</v>
      </c>
      <c r="I108" s="70"/>
      <c r="J108" s="70">
        <v>12.367</v>
      </c>
      <c r="K108" s="70"/>
      <c r="L108" s="26"/>
      <c r="M108" s="27"/>
      <c r="N108" s="165"/>
      <c r="O108" s="119"/>
    </row>
    <row r="109" spans="2:15" ht="10.5" customHeight="1">
      <c r="B109" s="17"/>
      <c r="C109" s="142" t="s">
        <v>4</v>
      </c>
      <c r="D109" s="142"/>
      <c r="E109" s="143"/>
      <c r="F109" s="20" t="s">
        <v>12</v>
      </c>
      <c r="G109" s="28">
        <f>G99+G101+G103+G105+G107</f>
        <v>47.212</v>
      </c>
      <c r="H109" s="28">
        <f>H99+H101+H103+H105+H107</f>
        <v>37.899</v>
      </c>
      <c r="I109" s="28">
        <f>I99+I101+I103+I105+I107</f>
        <v>45.375</v>
      </c>
      <c r="J109" s="28">
        <f>J99+J101+J103+J105+J107</f>
        <v>45.335</v>
      </c>
      <c r="K109" s="28">
        <f>SUM(G109:J109)</f>
        <v>175.821</v>
      </c>
      <c r="L109" s="26"/>
      <c r="M109" s="27"/>
      <c r="N109" s="165"/>
      <c r="O109" s="119"/>
    </row>
    <row r="110" spans="2:15" ht="10.5" customHeight="1">
      <c r="B110" s="19"/>
      <c r="C110" s="144"/>
      <c r="D110" s="144"/>
      <c r="E110" s="145"/>
      <c r="F110" s="69" t="s">
        <v>13</v>
      </c>
      <c r="G110" s="71">
        <f>SUM(G100+G102+G104+G106+G108)</f>
        <v>50.15</v>
      </c>
      <c r="H110" s="71">
        <f>SUM(H100+H102+H104+H106+H108)</f>
        <v>48.3</v>
      </c>
      <c r="I110" s="71">
        <f>SUM(I100+I102+I104+I106+I108)</f>
        <v>49.6</v>
      </c>
      <c r="J110" s="71">
        <f>SUM(J100+J102+J104+J106+J108)</f>
        <v>51.233999999999995</v>
      </c>
      <c r="K110" s="71">
        <f>SUM(G110:J110)</f>
        <v>199.284</v>
      </c>
      <c r="L110" s="26"/>
      <c r="M110" s="27"/>
      <c r="N110" s="165"/>
      <c r="O110" s="119"/>
    </row>
    <row r="111" spans="2:15" ht="10.5" customHeight="1">
      <c r="B111" s="18"/>
      <c r="C111" s="146"/>
      <c r="D111" s="146"/>
      <c r="E111" s="147"/>
      <c r="F111" s="21" t="s">
        <v>1</v>
      </c>
      <c r="G111" s="28">
        <f>SUM(G109+G110)</f>
        <v>97.362</v>
      </c>
      <c r="H111" s="28">
        <f>SUM(H109+H110)</f>
        <v>86.199</v>
      </c>
      <c r="I111" s="28">
        <f>SUM(I109+I110)</f>
        <v>94.975</v>
      </c>
      <c r="J111" s="28">
        <f>SUM(J109+J110)</f>
        <v>96.56899999999999</v>
      </c>
      <c r="K111" s="28">
        <f>SUM(K109+K110)</f>
        <v>375.105</v>
      </c>
      <c r="L111" s="29">
        <v>0</v>
      </c>
      <c r="M111" s="22">
        <f>K111-L111</f>
        <v>375.105</v>
      </c>
      <c r="N111" s="166"/>
      <c r="O111" s="84"/>
    </row>
    <row r="112" spans="2:15" ht="10.5" customHeight="1">
      <c r="B112" s="2"/>
      <c r="C112" s="120"/>
      <c r="D112" s="120"/>
      <c r="E112" s="120"/>
      <c r="F112" s="110"/>
      <c r="G112" s="87"/>
      <c r="H112" s="87"/>
      <c r="I112" s="87"/>
      <c r="J112" s="87"/>
      <c r="K112" s="87"/>
      <c r="L112" s="111"/>
      <c r="M112" s="112"/>
      <c r="N112" s="121"/>
      <c r="O112" s="119"/>
    </row>
    <row r="113" spans="2:15" ht="10.5" customHeight="1">
      <c r="B113" s="2"/>
      <c r="C113" s="120"/>
      <c r="D113" s="120"/>
      <c r="E113" s="120"/>
      <c r="F113" s="110"/>
      <c r="G113" s="87"/>
      <c r="H113" s="87"/>
      <c r="I113" s="87"/>
      <c r="J113" s="87"/>
      <c r="K113" s="87"/>
      <c r="L113" s="111"/>
      <c r="M113" s="112"/>
      <c r="N113" s="121"/>
      <c r="O113" s="119"/>
    </row>
    <row r="114" spans="2:15" ht="10.5" customHeight="1">
      <c r="B114" s="167" t="s">
        <v>20</v>
      </c>
      <c r="C114" s="169" t="s">
        <v>34</v>
      </c>
      <c r="D114" s="169" t="s">
        <v>85</v>
      </c>
      <c r="E114" s="148" t="s">
        <v>19</v>
      </c>
      <c r="F114" s="98"/>
      <c r="G114" s="5"/>
      <c r="H114" s="5"/>
      <c r="I114" s="5"/>
      <c r="J114" s="5"/>
      <c r="K114" s="150" t="s">
        <v>3</v>
      </c>
      <c r="L114" s="152" t="s">
        <v>14</v>
      </c>
      <c r="M114" s="154" t="s">
        <v>21</v>
      </c>
      <c r="N114" s="152" t="s">
        <v>2</v>
      </c>
      <c r="O114" s="119"/>
    </row>
    <row r="115" spans="2:15" ht="10.5" customHeight="1">
      <c r="B115" s="168"/>
      <c r="C115" s="170"/>
      <c r="D115" s="170"/>
      <c r="E115" s="149"/>
      <c r="F115" s="99"/>
      <c r="G115" s="7"/>
      <c r="H115" s="7"/>
      <c r="I115" s="7"/>
      <c r="J115" s="7"/>
      <c r="K115" s="151"/>
      <c r="L115" s="153"/>
      <c r="M115" s="155"/>
      <c r="N115" s="153"/>
      <c r="O115" s="119"/>
    </row>
    <row r="116" spans="2:15" ht="10.5" customHeight="1">
      <c r="B116" s="156">
        <v>238</v>
      </c>
      <c r="C116" s="158" t="s">
        <v>35</v>
      </c>
      <c r="D116" s="160" t="s">
        <v>236</v>
      </c>
      <c r="E116" s="162" t="s">
        <v>22</v>
      </c>
      <c r="F116" s="20" t="s">
        <v>12</v>
      </c>
      <c r="G116" s="23">
        <v>12.525</v>
      </c>
      <c r="H116" s="23">
        <v>8.6</v>
      </c>
      <c r="I116" s="23">
        <v>12.5</v>
      </c>
      <c r="J116" s="23">
        <v>11.5</v>
      </c>
      <c r="K116" s="23"/>
      <c r="L116" s="24"/>
      <c r="M116" s="25"/>
      <c r="N116" s="164">
        <v>7</v>
      </c>
      <c r="O116" s="119"/>
    </row>
    <row r="117" spans="2:15" ht="10.5" customHeight="1">
      <c r="B117" s="157"/>
      <c r="C117" s="159"/>
      <c r="D117" s="161"/>
      <c r="E117" s="163"/>
      <c r="F117" s="69" t="s">
        <v>13</v>
      </c>
      <c r="G117" s="70">
        <v>12.725</v>
      </c>
      <c r="H117" s="70"/>
      <c r="I117" s="70">
        <v>11.5</v>
      </c>
      <c r="J117" s="70">
        <v>11.567</v>
      </c>
      <c r="K117" s="70"/>
      <c r="L117" s="26"/>
      <c r="M117" s="27"/>
      <c r="N117" s="165"/>
      <c r="O117" s="119"/>
    </row>
    <row r="118" spans="2:15" ht="10.5" customHeight="1">
      <c r="B118" s="156">
        <v>239</v>
      </c>
      <c r="C118" s="158" t="s">
        <v>36</v>
      </c>
      <c r="D118" s="160" t="s">
        <v>237</v>
      </c>
      <c r="E118" s="162" t="s">
        <v>37</v>
      </c>
      <c r="F118" s="20" t="s">
        <v>12</v>
      </c>
      <c r="G118" s="23">
        <v>13.025</v>
      </c>
      <c r="H118" s="23">
        <v>11.166</v>
      </c>
      <c r="I118" s="23">
        <v>10.7</v>
      </c>
      <c r="J118" s="23">
        <v>11.867</v>
      </c>
      <c r="K118" s="23"/>
      <c r="L118" s="26"/>
      <c r="M118" s="27"/>
      <c r="N118" s="165"/>
      <c r="O118" s="119"/>
    </row>
    <row r="119" spans="2:15" ht="10.5" customHeight="1">
      <c r="B119" s="157"/>
      <c r="C119" s="159"/>
      <c r="D119" s="161"/>
      <c r="E119" s="163"/>
      <c r="F119" s="69" t="s">
        <v>13</v>
      </c>
      <c r="G119" s="70">
        <v>13.2</v>
      </c>
      <c r="H119" s="70">
        <v>11.533</v>
      </c>
      <c r="I119" s="70"/>
      <c r="J119" s="70">
        <v>11.767</v>
      </c>
      <c r="K119" s="70"/>
      <c r="L119" s="26"/>
      <c r="M119" s="27"/>
      <c r="N119" s="165"/>
      <c r="O119" s="119"/>
    </row>
    <row r="120" spans="2:15" ht="10.5" customHeight="1">
      <c r="B120" s="156">
        <v>240</v>
      </c>
      <c r="C120" s="158" t="s">
        <v>38</v>
      </c>
      <c r="D120" s="160" t="s">
        <v>238</v>
      </c>
      <c r="E120" s="162" t="s">
        <v>37</v>
      </c>
      <c r="F120" s="20" t="s">
        <v>12</v>
      </c>
      <c r="G120" s="23">
        <v>13.675</v>
      </c>
      <c r="H120" s="23">
        <v>12.466</v>
      </c>
      <c r="I120" s="23">
        <v>13.125</v>
      </c>
      <c r="J120" s="23">
        <v>13.167</v>
      </c>
      <c r="K120" s="23"/>
      <c r="L120" s="26"/>
      <c r="M120" s="27"/>
      <c r="N120" s="165"/>
      <c r="O120" s="119"/>
    </row>
    <row r="121" spans="2:15" ht="10.5" customHeight="1">
      <c r="B121" s="157"/>
      <c r="C121" s="159"/>
      <c r="D121" s="161"/>
      <c r="E121" s="163"/>
      <c r="F121" s="69" t="s">
        <v>13</v>
      </c>
      <c r="G121" s="70">
        <v>13.825</v>
      </c>
      <c r="H121" s="70">
        <v>12.766</v>
      </c>
      <c r="I121" s="70">
        <v>10.85</v>
      </c>
      <c r="J121" s="70">
        <v>13.334</v>
      </c>
      <c r="K121" s="70"/>
      <c r="L121" s="26"/>
      <c r="M121" s="27"/>
      <c r="N121" s="165"/>
      <c r="O121" s="119"/>
    </row>
    <row r="122" spans="2:15" ht="10.5" customHeight="1">
      <c r="B122" s="156">
        <v>241</v>
      </c>
      <c r="C122" s="158" t="s">
        <v>39</v>
      </c>
      <c r="D122" s="160" t="s">
        <v>239</v>
      </c>
      <c r="E122" s="140">
        <v>1</v>
      </c>
      <c r="F122" s="20" t="s">
        <v>12</v>
      </c>
      <c r="G122" s="23">
        <v>8.525</v>
      </c>
      <c r="H122" s="23"/>
      <c r="I122" s="23"/>
      <c r="J122" s="23"/>
      <c r="K122" s="23"/>
      <c r="L122" s="26"/>
      <c r="M122" s="27"/>
      <c r="N122" s="165"/>
      <c r="O122" s="119"/>
    </row>
    <row r="123" spans="2:15" ht="10.5" customHeight="1">
      <c r="B123" s="157"/>
      <c r="C123" s="159"/>
      <c r="D123" s="161"/>
      <c r="E123" s="141"/>
      <c r="F123" s="69" t="s">
        <v>13</v>
      </c>
      <c r="G123" s="70">
        <v>12.7</v>
      </c>
      <c r="H123" s="70">
        <v>10.8</v>
      </c>
      <c r="I123" s="70">
        <v>10.6</v>
      </c>
      <c r="J123" s="70">
        <v>11.634</v>
      </c>
      <c r="K123" s="70"/>
      <c r="L123" s="26"/>
      <c r="M123" s="27"/>
      <c r="N123" s="165"/>
      <c r="O123" s="119"/>
    </row>
    <row r="124" spans="2:15" ht="10.5" customHeight="1">
      <c r="B124" s="156">
        <v>242</v>
      </c>
      <c r="C124" s="158" t="s">
        <v>40</v>
      </c>
      <c r="D124" s="160" t="s">
        <v>240</v>
      </c>
      <c r="E124" s="140">
        <v>1</v>
      </c>
      <c r="F124" s="20" t="s">
        <v>12</v>
      </c>
      <c r="G124" s="23"/>
      <c r="H124" s="23">
        <v>7.966</v>
      </c>
      <c r="I124" s="23">
        <v>6.5</v>
      </c>
      <c r="J124" s="23">
        <v>7.134</v>
      </c>
      <c r="K124" s="23"/>
      <c r="L124" s="26"/>
      <c r="M124" s="27"/>
      <c r="N124" s="165"/>
      <c r="O124" s="119"/>
    </row>
    <row r="125" spans="2:15" ht="10.5" customHeight="1">
      <c r="B125" s="157"/>
      <c r="C125" s="159"/>
      <c r="D125" s="161"/>
      <c r="E125" s="141"/>
      <c r="F125" s="69" t="s">
        <v>13</v>
      </c>
      <c r="G125" s="70"/>
      <c r="H125" s="70">
        <v>11.733</v>
      </c>
      <c r="I125" s="70">
        <v>10.575</v>
      </c>
      <c r="J125" s="70"/>
      <c r="K125" s="70"/>
      <c r="L125" s="26"/>
      <c r="M125" s="27"/>
      <c r="N125" s="165"/>
      <c r="O125" s="119"/>
    </row>
    <row r="126" spans="2:15" ht="10.5" customHeight="1">
      <c r="B126" s="17"/>
      <c r="C126" s="142" t="s">
        <v>4</v>
      </c>
      <c r="D126" s="142"/>
      <c r="E126" s="143"/>
      <c r="F126" s="20" t="s">
        <v>12</v>
      </c>
      <c r="G126" s="28">
        <f>G116+G118+G120+G122+G124</f>
        <v>47.75</v>
      </c>
      <c r="H126" s="28">
        <f>H116+H118+H120+H122+H124</f>
        <v>40.198</v>
      </c>
      <c r="I126" s="28">
        <f>I116+I118+I120+I122+I124</f>
        <v>42.825</v>
      </c>
      <c r="J126" s="28">
        <f>J116+J118+J120+J122+J124</f>
        <v>43.668</v>
      </c>
      <c r="K126" s="28">
        <f>SUM(G126:J126)</f>
        <v>174.44100000000003</v>
      </c>
      <c r="L126" s="26"/>
      <c r="M126" s="27"/>
      <c r="N126" s="165"/>
      <c r="O126" s="119"/>
    </row>
    <row r="127" spans="2:15" ht="10.5" customHeight="1">
      <c r="B127" s="19"/>
      <c r="C127" s="144"/>
      <c r="D127" s="144"/>
      <c r="E127" s="145"/>
      <c r="F127" s="69" t="s">
        <v>13</v>
      </c>
      <c r="G127" s="71">
        <f>SUM(G117+G119+G121+G123+G125)</f>
        <v>52.45</v>
      </c>
      <c r="H127" s="71">
        <f>SUM(H117+H119+H121+H123+H125)</f>
        <v>46.83200000000001</v>
      </c>
      <c r="I127" s="71">
        <f>SUM(I117+I119+I121+I123+I125)</f>
        <v>43.525000000000006</v>
      </c>
      <c r="J127" s="71">
        <f>SUM(J117+J119+J121+J123+J125)</f>
        <v>48.302</v>
      </c>
      <c r="K127" s="71">
        <f>SUM(G127:J127)</f>
        <v>191.109</v>
      </c>
      <c r="L127" s="26"/>
      <c r="M127" s="27"/>
      <c r="N127" s="165"/>
      <c r="O127" s="119"/>
    </row>
    <row r="128" spans="2:15" ht="10.5" customHeight="1">
      <c r="B128" s="18"/>
      <c r="C128" s="146"/>
      <c r="D128" s="146"/>
      <c r="E128" s="147"/>
      <c r="F128" s="21" t="s">
        <v>1</v>
      </c>
      <c r="G128" s="28">
        <f>SUM(G126+G127)</f>
        <v>100.2</v>
      </c>
      <c r="H128" s="28">
        <f>SUM(H126+H127)</f>
        <v>87.03</v>
      </c>
      <c r="I128" s="28">
        <f>SUM(I126+I127)</f>
        <v>86.35000000000001</v>
      </c>
      <c r="J128" s="28">
        <f>SUM(J126+J127)</f>
        <v>91.97</v>
      </c>
      <c r="K128" s="28">
        <f>SUM(K126+K127)</f>
        <v>365.55000000000007</v>
      </c>
      <c r="L128" s="29">
        <v>0</v>
      </c>
      <c r="M128" s="22">
        <f>K128-L128</f>
        <v>365.55000000000007</v>
      </c>
      <c r="N128" s="166"/>
      <c r="O128" s="119"/>
    </row>
    <row r="129" spans="2:15" ht="10.5" customHeight="1">
      <c r="B129" s="2"/>
      <c r="C129" s="120"/>
      <c r="D129" s="120"/>
      <c r="E129" s="120"/>
      <c r="F129" s="110"/>
      <c r="G129" s="87"/>
      <c r="H129" s="87"/>
      <c r="I129" s="87"/>
      <c r="J129" s="87"/>
      <c r="K129" s="87"/>
      <c r="L129" s="111"/>
      <c r="M129" s="112"/>
      <c r="N129" s="121"/>
      <c r="O129" s="119"/>
    </row>
    <row r="130" spans="2:15" ht="10.5" customHeight="1">
      <c r="B130" s="2"/>
      <c r="C130" s="120"/>
      <c r="D130" s="120"/>
      <c r="E130" s="120"/>
      <c r="F130" s="110"/>
      <c r="G130" s="87"/>
      <c r="H130" s="87"/>
      <c r="I130" s="87"/>
      <c r="J130" s="87"/>
      <c r="K130" s="87"/>
      <c r="L130" s="111"/>
      <c r="M130" s="112"/>
      <c r="N130" s="121"/>
      <c r="O130" s="119"/>
    </row>
    <row r="131" spans="2:15" ht="10.5" customHeight="1">
      <c r="B131" s="167" t="s">
        <v>20</v>
      </c>
      <c r="C131" s="169" t="s">
        <v>34</v>
      </c>
      <c r="D131" s="169" t="s">
        <v>67</v>
      </c>
      <c r="E131" s="148" t="s">
        <v>19</v>
      </c>
      <c r="F131" s="98"/>
      <c r="G131" s="5"/>
      <c r="H131" s="5"/>
      <c r="I131" s="5"/>
      <c r="J131" s="5"/>
      <c r="K131" s="150" t="s">
        <v>3</v>
      </c>
      <c r="L131" s="152" t="s">
        <v>14</v>
      </c>
      <c r="M131" s="154" t="s">
        <v>21</v>
      </c>
      <c r="N131" s="152" t="s">
        <v>2</v>
      </c>
      <c r="O131" s="119"/>
    </row>
    <row r="132" spans="2:15" ht="10.5" customHeight="1">
      <c r="B132" s="168"/>
      <c r="C132" s="170"/>
      <c r="D132" s="170"/>
      <c r="E132" s="149"/>
      <c r="F132" s="99"/>
      <c r="G132" s="7"/>
      <c r="H132" s="7"/>
      <c r="I132" s="7"/>
      <c r="J132" s="7"/>
      <c r="K132" s="151"/>
      <c r="L132" s="153"/>
      <c r="M132" s="155"/>
      <c r="N132" s="153"/>
      <c r="O132" s="119"/>
    </row>
    <row r="133" spans="2:15" ht="10.5" customHeight="1">
      <c r="B133" s="156">
        <v>214</v>
      </c>
      <c r="C133" s="158" t="s">
        <v>35</v>
      </c>
      <c r="D133" s="160" t="s">
        <v>216</v>
      </c>
      <c r="E133" s="162" t="s">
        <v>22</v>
      </c>
      <c r="F133" s="20" t="s">
        <v>12</v>
      </c>
      <c r="G133" s="23">
        <v>13.25</v>
      </c>
      <c r="H133" s="23">
        <v>13.033</v>
      </c>
      <c r="I133" s="23">
        <v>14.55</v>
      </c>
      <c r="J133" s="23">
        <v>13.767</v>
      </c>
      <c r="K133" s="23"/>
      <c r="L133" s="24"/>
      <c r="M133" s="25"/>
      <c r="N133" s="164">
        <v>8</v>
      </c>
      <c r="O133" s="119"/>
    </row>
    <row r="134" spans="2:15" ht="10.5" customHeight="1">
      <c r="B134" s="157"/>
      <c r="C134" s="159"/>
      <c r="D134" s="161"/>
      <c r="E134" s="163"/>
      <c r="F134" s="69" t="s">
        <v>13</v>
      </c>
      <c r="G134" s="70">
        <v>13.275</v>
      </c>
      <c r="H134" s="70">
        <v>12.2</v>
      </c>
      <c r="I134" s="70">
        <v>15.05</v>
      </c>
      <c r="J134" s="70">
        <v>13.167</v>
      </c>
      <c r="K134" s="70"/>
      <c r="L134" s="26"/>
      <c r="M134" s="27"/>
      <c r="N134" s="165"/>
      <c r="O134" s="119"/>
    </row>
    <row r="135" spans="2:15" ht="10.5" customHeight="1">
      <c r="B135" s="156">
        <v>215</v>
      </c>
      <c r="C135" s="158" t="s">
        <v>36</v>
      </c>
      <c r="D135" s="160" t="s">
        <v>217</v>
      </c>
      <c r="E135" s="162" t="s">
        <v>37</v>
      </c>
      <c r="F135" s="20" t="s">
        <v>12</v>
      </c>
      <c r="G135" s="23">
        <v>13.25</v>
      </c>
      <c r="H135" s="23">
        <v>10.866</v>
      </c>
      <c r="I135" s="23">
        <v>9.625</v>
      </c>
      <c r="J135" s="23">
        <v>12.867</v>
      </c>
      <c r="K135" s="23"/>
      <c r="L135" s="26"/>
      <c r="M135" s="27"/>
      <c r="N135" s="165"/>
      <c r="O135" s="119"/>
    </row>
    <row r="136" spans="2:15" ht="10.5" customHeight="1">
      <c r="B136" s="157"/>
      <c r="C136" s="159"/>
      <c r="D136" s="161"/>
      <c r="E136" s="163"/>
      <c r="F136" s="69" t="s">
        <v>13</v>
      </c>
      <c r="G136" s="70">
        <v>12.95</v>
      </c>
      <c r="H136" s="70">
        <v>10.333</v>
      </c>
      <c r="I136" s="70"/>
      <c r="J136" s="70">
        <v>13</v>
      </c>
      <c r="K136" s="70"/>
      <c r="L136" s="26"/>
      <c r="M136" s="27"/>
      <c r="N136" s="165"/>
      <c r="O136" s="119"/>
    </row>
    <row r="137" spans="2:15" ht="10.5" customHeight="1">
      <c r="B137" s="156">
        <v>216</v>
      </c>
      <c r="C137" s="158" t="s">
        <v>38</v>
      </c>
      <c r="D137" s="160" t="s">
        <v>218</v>
      </c>
      <c r="E137" s="162" t="s">
        <v>37</v>
      </c>
      <c r="F137" s="20" t="s">
        <v>12</v>
      </c>
      <c r="G137" s="23">
        <v>12.2</v>
      </c>
      <c r="H137" s="23">
        <v>9.766</v>
      </c>
      <c r="I137" s="23">
        <v>9.95</v>
      </c>
      <c r="J137" s="23">
        <v>10.964</v>
      </c>
      <c r="K137" s="23"/>
      <c r="L137" s="26"/>
      <c r="M137" s="27"/>
      <c r="N137" s="165"/>
      <c r="O137" s="119"/>
    </row>
    <row r="138" spans="2:15" ht="10.5" customHeight="1">
      <c r="B138" s="157"/>
      <c r="C138" s="159"/>
      <c r="D138" s="161"/>
      <c r="E138" s="163"/>
      <c r="F138" s="69" t="s">
        <v>13</v>
      </c>
      <c r="G138" s="70">
        <v>12.45</v>
      </c>
      <c r="H138" s="70">
        <v>9.733</v>
      </c>
      <c r="I138" s="70">
        <v>10.675</v>
      </c>
      <c r="J138" s="70">
        <v>12.3</v>
      </c>
      <c r="K138" s="70"/>
      <c r="L138" s="26"/>
      <c r="M138" s="27"/>
      <c r="N138" s="165"/>
      <c r="O138" s="119"/>
    </row>
    <row r="139" spans="2:15" ht="10.5" customHeight="1">
      <c r="B139" s="156">
        <v>217</v>
      </c>
      <c r="C139" s="158" t="s">
        <v>39</v>
      </c>
      <c r="D139" s="160" t="s">
        <v>219</v>
      </c>
      <c r="E139" s="140">
        <v>1</v>
      </c>
      <c r="F139" s="20" t="s">
        <v>12</v>
      </c>
      <c r="G139" s="23">
        <v>8.55</v>
      </c>
      <c r="H139" s="23">
        <v>6.2</v>
      </c>
      <c r="I139" s="23">
        <v>5.875</v>
      </c>
      <c r="J139" s="23">
        <v>7.737</v>
      </c>
      <c r="K139" s="23"/>
      <c r="L139" s="26"/>
      <c r="M139" s="27"/>
      <c r="N139" s="165"/>
      <c r="O139" s="119"/>
    </row>
    <row r="140" spans="2:15" ht="10.5" customHeight="1">
      <c r="B140" s="157"/>
      <c r="C140" s="159"/>
      <c r="D140" s="161"/>
      <c r="E140" s="141"/>
      <c r="F140" s="69" t="s">
        <v>13</v>
      </c>
      <c r="G140" s="70">
        <v>12.8</v>
      </c>
      <c r="H140" s="70">
        <v>10.366</v>
      </c>
      <c r="I140" s="70">
        <v>11.85</v>
      </c>
      <c r="J140" s="70">
        <v>11.725</v>
      </c>
      <c r="K140" s="70"/>
      <c r="L140" s="26"/>
      <c r="M140" s="27"/>
      <c r="N140" s="165"/>
      <c r="O140" s="119"/>
    </row>
    <row r="141" spans="2:15" ht="10.5" customHeight="1">
      <c r="B141" s="156">
        <v>218</v>
      </c>
      <c r="C141" s="158" t="s">
        <v>40</v>
      </c>
      <c r="D141" s="160" t="s">
        <v>220</v>
      </c>
      <c r="E141" s="140">
        <v>1</v>
      </c>
      <c r="F141" s="20" t="s">
        <v>12</v>
      </c>
      <c r="G141" s="23"/>
      <c r="H141" s="23"/>
      <c r="I141" s="23"/>
      <c r="J141" s="23"/>
      <c r="K141" s="23"/>
      <c r="L141" s="26"/>
      <c r="M141" s="27"/>
      <c r="N141" s="165"/>
      <c r="O141" s="119"/>
    </row>
    <row r="142" spans="2:15" ht="10.5" customHeight="1">
      <c r="B142" s="157"/>
      <c r="C142" s="159"/>
      <c r="D142" s="161"/>
      <c r="E142" s="141"/>
      <c r="F142" s="69" t="s">
        <v>13</v>
      </c>
      <c r="G142" s="70"/>
      <c r="H142" s="70"/>
      <c r="I142" s="70">
        <v>10.625</v>
      </c>
      <c r="J142" s="70"/>
      <c r="K142" s="70"/>
      <c r="L142" s="26"/>
      <c r="M142" s="27"/>
      <c r="N142" s="165"/>
      <c r="O142" s="119"/>
    </row>
    <row r="143" spans="2:15" ht="10.5" customHeight="1">
      <c r="B143" s="17"/>
      <c r="C143" s="142" t="s">
        <v>4</v>
      </c>
      <c r="D143" s="142"/>
      <c r="E143" s="143"/>
      <c r="F143" s="20" t="s">
        <v>12</v>
      </c>
      <c r="G143" s="28">
        <f>G133+G135+G137+G139+G141</f>
        <v>47.25</v>
      </c>
      <c r="H143" s="28">
        <f>H133+H135+H137+H139+H141</f>
        <v>39.865</v>
      </c>
      <c r="I143" s="28">
        <f>I133+I135+I137+I139+I141</f>
        <v>40</v>
      </c>
      <c r="J143" s="28">
        <f>J133+J135+J137+J139+J141</f>
        <v>45.335</v>
      </c>
      <c r="K143" s="28">
        <f>SUM(G143:J143)</f>
        <v>172.45000000000002</v>
      </c>
      <c r="L143" s="26"/>
      <c r="M143" s="27"/>
      <c r="N143" s="165"/>
      <c r="O143" s="119"/>
    </row>
    <row r="144" spans="2:15" ht="10.5" customHeight="1">
      <c r="B144" s="19"/>
      <c r="C144" s="144"/>
      <c r="D144" s="144"/>
      <c r="E144" s="145"/>
      <c r="F144" s="69" t="s">
        <v>13</v>
      </c>
      <c r="G144" s="71">
        <f>SUM(G134+G136+G138+G140+G142)</f>
        <v>51.474999999999994</v>
      </c>
      <c r="H144" s="71">
        <f>SUM(H134+H136+H138+H140+H142)</f>
        <v>42.632000000000005</v>
      </c>
      <c r="I144" s="71">
        <f>SUM(I134+I136+I138+I140+I142)</f>
        <v>48.2</v>
      </c>
      <c r="J144" s="71">
        <f>SUM(J134+J136+J138+J140+J142)</f>
        <v>50.192</v>
      </c>
      <c r="K144" s="71">
        <f>SUM(G144:J144)</f>
        <v>192.49900000000002</v>
      </c>
      <c r="L144" s="26"/>
      <c r="M144" s="27"/>
      <c r="N144" s="165"/>
      <c r="O144" s="119"/>
    </row>
    <row r="145" spans="2:15" ht="10.5" customHeight="1">
      <c r="B145" s="18"/>
      <c r="C145" s="146"/>
      <c r="D145" s="146"/>
      <c r="E145" s="147"/>
      <c r="F145" s="21" t="s">
        <v>1</v>
      </c>
      <c r="G145" s="28">
        <f>SUM(G143+G144)</f>
        <v>98.725</v>
      </c>
      <c r="H145" s="28">
        <f>SUM(H143+H144)</f>
        <v>82.49700000000001</v>
      </c>
      <c r="I145" s="28">
        <f>SUM(I143+I144)</f>
        <v>88.2</v>
      </c>
      <c r="J145" s="28">
        <f>SUM(J143+J144)</f>
        <v>95.527</v>
      </c>
      <c r="K145" s="28">
        <f>SUM(K143+K144)</f>
        <v>364.94900000000007</v>
      </c>
      <c r="L145" s="29">
        <v>0</v>
      </c>
      <c r="M145" s="22">
        <f>K145-L145</f>
        <v>364.94900000000007</v>
      </c>
      <c r="N145" s="166"/>
      <c r="O145" s="119"/>
    </row>
    <row r="146" spans="2:15" ht="10.5" customHeight="1">
      <c r="B146" s="2"/>
      <c r="C146" s="120"/>
      <c r="D146" s="120"/>
      <c r="E146" s="120"/>
      <c r="F146" s="110"/>
      <c r="G146" s="87"/>
      <c r="H146" s="87"/>
      <c r="I146" s="87"/>
      <c r="J146" s="87"/>
      <c r="K146" s="87"/>
      <c r="L146" s="111"/>
      <c r="M146" s="112"/>
      <c r="N146" s="121"/>
      <c r="O146" s="119"/>
    </row>
    <row r="147" spans="2:15" ht="10.5" customHeight="1">
      <c r="B147" s="167" t="s">
        <v>20</v>
      </c>
      <c r="C147" s="169" t="s">
        <v>34</v>
      </c>
      <c r="D147" s="169" t="s">
        <v>247</v>
      </c>
      <c r="E147" s="148" t="s">
        <v>19</v>
      </c>
      <c r="F147" s="98"/>
      <c r="G147" s="5"/>
      <c r="H147" s="5"/>
      <c r="I147" s="5"/>
      <c r="J147" s="5"/>
      <c r="K147" s="150" t="s">
        <v>3</v>
      </c>
      <c r="L147" s="152" t="s">
        <v>14</v>
      </c>
      <c r="M147" s="154" t="s">
        <v>21</v>
      </c>
      <c r="N147" s="152" t="s">
        <v>2</v>
      </c>
      <c r="O147" s="119"/>
    </row>
    <row r="148" spans="2:15" ht="10.5" customHeight="1">
      <c r="B148" s="168"/>
      <c r="C148" s="170"/>
      <c r="D148" s="170"/>
      <c r="E148" s="149"/>
      <c r="F148" s="99"/>
      <c r="G148" s="7"/>
      <c r="H148" s="7"/>
      <c r="I148" s="7"/>
      <c r="J148" s="7"/>
      <c r="K148" s="151"/>
      <c r="L148" s="153"/>
      <c r="M148" s="155"/>
      <c r="N148" s="153"/>
      <c r="O148" s="119"/>
    </row>
    <row r="149" spans="2:15" ht="10.5" customHeight="1">
      <c r="B149" s="156">
        <v>254</v>
      </c>
      <c r="C149" s="158" t="s">
        <v>35</v>
      </c>
      <c r="D149" s="160" t="s">
        <v>248</v>
      </c>
      <c r="E149" s="162" t="s">
        <v>22</v>
      </c>
      <c r="F149" s="20" t="s">
        <v>12</v>
      </c>
      <c r="G149" s="23">
        <v>12.75</v>
      </c>
      <c r="H149" s="23">
        <v>12.333</v>
      </c>
      <c r="I149" s="23">
        <v>12.75</v>
      </c>
      <c r="J149" s="23">
        <v>12.4</v>
      </c>
      <c r="K149" s="23"/>
      <c r="L149" s="24"/>
      <c r="M149" s="25"/>
      <c r="N149" s="164">
        <v>9</v>
      </c>
      <c r="O149" s="119"/>
    </row>
    <row r="150" spans="2:15" ht="10.5" customHeight="1">
      <c r="B150" s="157"/>
      <c r="C150" s="159"/>
      <c r="D150" s="161"/>
      <c r="E150" s="163"/>
      <c r="F150" s="69" t="s">
        <v>13</v>
      </c>
      <c r="G150" s="70">
        <v>12.1</v>
      </c>
      <c r="H150" s="70">
        <v>13.133</v>
      </c>
      <c r="I150" s="70">
        <v>11.45</v>
      </c>
      <c r="J150" s="70">
        <v>12.834</v>
      </c>
      <c r="K150" s="70"/>
      <c r="L150" s="26"/>
      <c r="M150" s="27"/>
      <c r="N150" s="165"/>
      <c r="O150" s="119"/>
    </row>
    <row r="151" spans="2:15" ht="10.5" customHeight="1">
      <c r="B151" s="156">
        <v>255</v>
      </c>
      <c r="C151" s="158" t="s">
        <v>36</v>
      </c>
      <c r="D151" s="160" t="s">
        <v>249</v>
      </c>
      <c r="E151" s="162" t="s">
        <v>37</v>
      </c>
      <c r="F151" s="20" t="s">
        <v>12</v>
      </c>
      <c r="G151" s="23">
        <v>13.65</v>
      </c>
      <c r="H151" s="23">
        <v>11.2</v>
      </c>
      <c r="I151" s="23">
        <v>11.55</v>
      </c>
      <c r="J151" s="23">
        <v>13.234</v>
      </c>
      <c r="K151" s="23"/>
      <c r="L151" s="26"/>
      <c r="M151" s="27"/>
      <c r="N151" s="165"/>
      <c r="O151" s="119"/>
    </row>
    <row r="152" spans="2:15" ht="10.5" customHeight="1">
      <c r="B152" s="157"/>
      <c r="C152" s="159"/>
      <c r="D152" s="161"/>
      <c r="E152" s="163"/>
      <c r="F152" s="69" t="s">
        <v>13</v>
      </c>
      <c r="G152" s="70">
        <v>13.725</v>
      </c>
      <c r="H152" s="70">
        <v>10.766</v>
      </c>
      <c r="I152" s="70">
        <v>11.4</v>
      </c>
      <c r="J152" s="70">
        <v>13.267</v>
      </c>
      <c r="K152" s="70"/>
      <c r="L152" s="26"/>
      <c r="M152" s="27"/>
      <c r="N152" s="165"/>
      <c r="O152" s="119"/>
    </row>
    <row r="153" spans="2:15" ht="10.5" customHeight="1">
      <c r="B153" s="156">
        <v>258</v>
      </c>
      <c r="C153" s="158" t="s">
        <v>38</v>
      </c>
      <c r="D153" s="160" t="s">
        <v>250</v>
      </c>
      <c r="E153" s="162" t="s">
        <v>37</v>
      </c>
      <c r="F153" s="20" t="s">
        <v>12</v>
      </c>
      <c r="G153" s="23">
        <v>13.625</v>
      </c>
      <c r="H153" s="23">
        <v>9.2</v>
      </c>
      <c r="I153" s="23">
        <v>12.575</v>
      </c>
      <c r="J153" s="23">
        <v>12.067</v>
      </c>
      <c r="K153" s="23"/>
      <c r="L153" s="26"/>
      <c r="M153" s="27"/>
      <c r="N153" s="165"/>
      <c r="O153" s="119"/>
    </row>
    <row r="154" spans="2:15" ht="10.5" customHeight="1">
      <c r="B154" s="157"/>
      <c r="C154" s="159"/>
      <c r="D154" s="161"/>
      <c r="E154" s="163"/>
      <c r="F154" s="69" t="s">
        <v>13</v>
      </c>
      <c r="G154" s="70">
        <v>13.6</v>
      </c>
      <c r="H154" s="70">
        <v>10.2</v>
      </c>
      <c r="I154" s="70">
        <v>11.975</v>
      </c>
      <c r="J154" s="70">
        <v>12.4</v>
      </c>
      <c r="K154" s="70"/>
      <c r="L154" s="26"/>
      <c r="M154" s="27"/>
      <c r="N154" s="165"/>
      <c r="O154" s="119"/>
    </row>
    <row r="155" spans="2:15" ht="10.5" customHeight="1">
      <c r="B155" s="156">
        <v>257</v>
      </c>
      <c r="C155" s="158" t="s">
        <v>39</v>
      </c>
      <c r="D155" s="160" t="s">
        <v>251</v>
      </c>
      <c r="E155" s="140">
        <v>1</v>
      </c>
      <c r="F155" s="20" t="s">
        <v>12</v>
      </c>
      <c r="G155" s="23">
        <v>8.55</v>
      </c>
      <c r="H155" s="23">
        <v>4.4</v>
      </c>
      <c r="I155" s="23">
        <v>4.15</v>
      </c>
      <c r="J155" s="23">
        <v>7.567</v>
      </c>
      <c r="K155" s="23"/>
      <c r="L155" s="26"/>
      <c r="M155" s="27"/>
      <c r="N155" s="165"/>
      <c r="O155" s="119"/>
    </row>
    <row r="156" spans="2:15" ht="10.5" customHeight="1">
      <c r="B156" s="157"/>
      <c r="C156" s="159"/>
      <c r="D156" s="161"/>
      <c r="E156" s="141"/>
      <c r="F156" s="69" t="s">
        <v>13</v>
      </c>
      <c r="G156" s="70">
        <v>12.325</v>
      </c>
      <c r="H156" s="70">
        <v>8.133</v>
      </c>
      <c r="I156" s="70">
        <v>10</v>
      </c>
      <c r="J156" s="70">
        <v>12.467</v>
      </c>
      <c r="K156" s="70"/>
      <c r="L156" s="26"/>
      <c r="M156" s="27"/>
      <c r="N156" s="165"/>
      <c r="O156" s="119"/>
    </row>
    <row r="157" spans="2:15" ht="10.5" customHeight="1">
      <c r="B157" s="17"/>
      <c r="C157" s="142" t="s">
        <v>4</v>
      </c>
      <c r="D157" s="142"/>
      <c r="E157" s="143"/>
      <c r="F157" s="20" t="s">
        <v>12</v>
      </c>
      <c r="G157" s="28">
        <f>G149+G151+G153+G155</f>
        <v>48.575</v>
      </c>
      <c r="H157" s="28">
        <f>H149+H151+H153+H155</f>
        <v>37.133</v>
      </c>
      <c r="I157" s="28">
        <f>I149+I151+I153+I155</f>
        <v>41.025</v>
      </c>
      <c r="J157" s="28">
        <f>J149+J151+J153+J155</f>
        <v>45.268</v>
      </c>
      <c r="K157" s="28">
        <f>SUM(G157:J157)</f>
        <v>172.001</v>
      </c>
      <c r="L157" s="26"/>
      <c r="M157" s="27"/>
      <c r="N157" s="165"/>
      <c r="O157" s="119"/>
    </row>
    <row r="158" spans="2:15" ht="10.5" customHeight="1">
      <c r="B158" s="19"/>
      <c r="C158" s="144"/>
      <c r="D158" s="144"/>
      <c r="E158" s="145"/>
      <c r="F158" s="69" t="s">
        <v>13</v>
      </c>
      <c r="G158" s="71">
        <f>SUM(G150+G152+G154+G156)</f>
        <v>51.75</v>
      </c>
      <c r="H158" s="71">
        <f>SUM(H150+H152+H154+H156)</f>
        <v>42.232</v>
      </c>
      <c r="I158" s="71">
        <f>SUM(I150+I152+I154+I156)</f>
        <v>44.825</v>
      </c>
      <c r="J158" s="71">
        <f>SUM(J150+J152+J154+J156)</f>
        <v>50.967999999999996</v>
      </c>
      <c r="K158" s="71">
        <f>SUM(G158:J158)</f>
        <v>189.775</v>
      </c>
      <c r="L158" s="26"/>
      <c r="M158" s="27"/>
      <c r="N158" s="165"/>
      <c r="O158" s="119"/>
    </row>
    <row r="159" spans="2:15" ht="10.5" customHeight="1">
      <c r="B159" s="18"/>
      <c r="C159" s="146"/>
      <c r="D159" s="146"/>
      <c r="E159" s="147"/>
      <c r="F159" s="21" t="s">
        <v>1</v>
      </c>
      <c r="G159" s="28">
        <f>SUM(G157+G158)</f>
        <v>100.325</v>
      </c>
      <c r="H159" s="28">
        <f>SUM(H157+H158)</f>
        <v>79.36500000000001</v>
      </c>
      <c r="I159" s="28">
        <f>SUM(I157+I158)</f>
        <v>85.85</v>
      </c>
      <c r="J159" s="28">
        <f>SUM(J157+J158)</f>
        <v>96.23599999999999</v>
      </c>
      <c r="K159" s="28">
        <f>SUM(K157+K158)</f>
        <v>361.776</v>
      </c>
      <c r="L159" s="29">
        <v>0</v>
      </c>
      <c r="M159" s="22">
        <f>K159-L159</f>
        <v>361.776</v>
      </c>
      <c r="N159" s="166"/>
      <c r="O159" s="119"/>
    </row>
    <row r="160" spans="2:15" ht="10.5" customHeight="1">
      <c r="B160" s="2"/>
      <c r="C160" s="120"/>
      <c r="D160" s="120"/>
      <c r="E160" s="120"/>
      <c r="F160" s="110"/>
      <c r="G160" s="87"/>
      <c r="H160" s="87"/>
      <c r="I160" s="87"/>
      <c r="J160" s="87"/>
      <c r="K160" s="87"/>
      <c r="L160" s="111"/>
      <c r="M160" s="112"/>
      <c r="N160" s="121"/>
      <c r="O160" s="119"/>
    </row>
    <row r="161" spans="2:15" ht="10.5" customHeight="1">
      <c r="B161" s="84"/>
      <c r="C161" s="84"/>
      <c r="D161" s="84"/>
      <c r="E161" s="84"/>
      <c r="F161" s="84"/>
      <c r="G161" s="57"/>
      <c r="H161" s="57"/>
      <c r="I161" s="57"/>
      <c r="J161" s="84"/>
      <c r="K161" s="84"/>
      <c r="L161" s="84"/>
      <c r="M161" s="84"/>
      <c r="N161" s="84"/>
      <c r="O161" s="84"/>
    </row>
    <row r="162" spans="1:15" ht="10.5" customHeight="1">
      <c r="A162" s="91"/>
      <c r="B162" s="167" t="s">
        <v>20</v>
      </c>
      <c r="C162" s="169" t="s">
        <v>34</v>
      </c>
      <c r="D162" s="169" t="s">
        <v>64</v>
      </c>
      <c r="E162" s="148" t="s">
        <v>19</v>
      </c>
      <c r="F162" s="98"/>
      <c r="G162" s="5"/>
      <c r="H162" s="5"/>
      <c r="I162" s="5"/>
      <c r="J162" s="5"/>
      <c r="K162" s="150" t="s">
        <v>3</v>
      </c>
      <c r="L162" s="152" t="s">
        <v>14</v>
      </c>
      <c r="M162" s="154" t="s">
        <v>21</v>
      </c>
      <c r="N162" s="152" t="s">
        <v>2</v>
      </c>
      <c r="O162" s="92"/>
    </row>
    <row r="163" spans="1:15" ht="10.5" customHeight="1">
      <c r="A163" s="91"/>
      <c r="B163" s="168"/>
      <c r="C163" s="170"/>
      <c r="D163" s="170"/>
      <c r="E163" s="149"/>
      <c r="F163" s="99"/>
      <c r="G163" s="7"/>
      <c r="H163" s="7"/>
      <c r="I163" s="7"/>
      <c r="J163" s="7"/>
      <c r="K163" s="151"/>
      <c r="L163" s="153"/>
      <c r="M163" s="155"/>
      <c r="N163" s="153"/>
      <c r="O163" s="92"/>
    </row>
    <row r="164" spans="1:15" ht="10.5" customHeight="1">
      <c r="A164" s="93"/>
      <c r="B164" s="156">
        <v>209</v>
      </c>
      <c r="C164" s="158" t="s">
        <v>35</v>
      </c>
      <c r="D164" s="160" t="s">
        <v>211</v>
      </c>
      <c r="E164" s="162" t="s">
        <v>22</v>
      </c>
      <c r="F164" s="20" t="s">
        <v>12</v>
      </c>
      <c r="G164" s="23">
        <v>12.825</v>
      </c>
      <c r="H164" s="23">
        <v>8.833</v>
      </c>
      <c r="I164" s="23">
        <v>10.975</v>
      </c>
      <c r="J164" s="23">
        <v>12.534</v>
      </c>
      <c r="K164" s="23"/>
      <c r="L164" s="24"/>
      <c r="M164" s="25"/>
      <c r="N164" s="164">
        <v>10</v>
      </c>
      <c r="O164" s="97"/>
    </row>
    <row r="165" spans="1:15" ht="10.5" customHeight="1">
      <c r="A165" s="93"/>
      <c r="B165" s="157"/>
      <c r="C165" s="159"/>
      <c r="D165" s="161"/>
      <c r="E165" s="163"/>
      <c r="F165" s="69" t="s">
        <v>13</v>
      </c>
      <c r="G165" s="70">
        <v>12.65</v>
      </c>
      <c r="H165" s="70">
        <v>8.5</v>
      </c>
      <c r="I165" s="70">
        <v>9.925</v>
      </c>
      <c r="J165" s="70">
        <v>12.167</v>
      </c>
      <c r="K165" s="70"/>
      <c r="L165" s="26"/>
      <c r="M165" s="27"/>
      <c r="N165" s="165"/>
      <c r="O165" s="97"/>
    </row>
    <row r="166" spans="1:15" ht="10.5" customHeight="1">
      <c r="A166" s="93"/>
      <c r="B166" s="156">
        <v>210</v>
      </c>
      <c r="C166" s="158" t="s">
        <v>36</v>
      </c>
      <c r="D166" s="160" t="s">
        <v>212</v>
      </c>
      <c r="E166" s="162" t="s">
        <v>37</v>
      </c>
      <c r="F166" s="20" t="s">
        <v>12</v>
      </c>
      <c r="G166" s="23">
        <v>12.975</v>
      </c>
      <c r="H166" s="23">
        <v>8.766</v>
      </c>
      <c r="I166" s="23">
        <v>9.825</v>
      </c>
      <c r="J166" s="23">
        <v>12.234</v>
      </c>
      <c r="K166" s="23"/>
      <c r="L166" s="26"/>
      <c r="M166" s="27"/>
      <c r="N166" s="165"/>
      <c r="O166" s="97"/>
    </row>
    <row r="167" spans="1:15" ht="10.5" customHeight="1">
      <c r="A167" s="93"/>
      <c r="B167" s="157"/>
      <c r="C167" s="159"/>
      <c r="D167" s="161"/>
      <c r="E167" s="163"/>
      <c r="F167" s="69" t="s">
        <v>13</v>
      </c>
      <c r="G167" s="70">
        <v>13.035</v>
      </c>
      <c r="H167" s="70">
        <v>9.6</v>
      </c>
      <c r="I167" s="70">
        <v>12.575</v>
      </c>
      <c r="J167" s="70"/>
      <c r="K167" s="70"/>
      <c r="L167" s="26"/>
      <c r="M167" s="27"/>
      <c r="N167" s="165"/>
      <c r="O167" s="97"/>
    </row>
    <row r="168" spans="1:15" ht="10.5" customHeight="1">
      <c r="A168" s="93"/>
      <c r="B168" s="156">
        <v>211</v>
      </c>
      <c r="C168" s="158" t="s">
        <v>38</v>
      </c>
      <c r="D168" s="160" t="s">
        <v>213</v>
      </c>
      <c r="E168" s="162" t="s">
        <v>37</v>
      </c>
      <c r="F168" s="20" t="s">
        <v>12</v>
      </c>
      <c r="G168" s="23">
        <v>12.075</v>
      </c>
      <c r="H168" s="23">
        <v>7.9</v>
      </c>
      <c r="I168" s="23">
        <v>10.025</v>
      </c>
      <c r="J168" s="23">
        <v>10.857</v>
      </c>
      <c r="K168" s="23"/>
      <c r="L168" s="26"/>
      <c r="M168" s="27"/>
      <c r="N168" s="165"/>
      <c r="O168" s="97"/>
    </row>
    <row r="169" spans="1:15" ht="10.5" customHeight="1">
      <c r="A169" s="93"/>
      <c r="B169" s="157"/>
      <c r="C169" s="159"/>
      <c r="D169" s="161"/>
      <c r="E169" s="163"/>
      <c r="F169" s="69" t="s">
        <v>13</v>
      </c>
      <c r="G169" s="70">
        <v>12.325</v>
      </c>
      <c r="H169" s="70">
        <v>8.4</v>
      </c>
      <c r="I169" s="70"/>
      <c r="J169" s="70">
        <v>11.9</v>
      </c>
      <c r="K169" s="70"/>
      <c r="L169" s="26"/>
      <c r="M169" s="27"/>
      <c r="N169" s="165"/>
      <c r="O169" s="97"/>
    </row>
    <row r="170" spans="1:15" ht="10.5" customHeight="1">
      <c r="A170" s="88"/>
      <c r="B170" s="156">
        <v>212</v>
      </c>
      <c r="C170" s="158" t="s">
        <v>39</v>
      </c>
      <c r="D170" s="160" t="s">
        <v>214</v>
      </c>
      <c r="E170" s="140">
        <v>1</v>
      </c>
      <c r="F170" s="20" t="s">
        <v>12</v>
      </c>
      <c r="G170" s="23">
        <v>8.625</v>
      </c>
      <c r="H170" s="23">
        <v>9.1</v>
      </c>
      <c r="I170" s="23">
        <v>8.55</v>
      </c>
      <c r="J170" s="23">
        <v>8.634</v>
      </c>
      <c r="K170" s="23"/>
      <c r="L170" s="26"/>
      <c r="M170" s="27"/>
      <c r="N170" s="165"/>
      <c r="O170" s="97"/>
    </row>
    <row r="171" spans="1:15" ht="10.5" customHeight="1">
      <c r="A171" s="88"/>
      <c r="B171" s="157"/>
      <c r="C171" s="159"/>
      <c r="D171" s="161"/>
      <c r="E171" s="141"/>
      <c r="F171" s="69" t="s">
        <v>13</v>
      </c>
      <c r="G171" s="70">
        <v>12.525</v>
      </c>
      <c r="H171" s="70">
        <v>13.3</v>
      </c>
      <c r="I171" s="70">
        <v>13.175</v>
      </c>
      <c r="J171" s="70">
        <v>13.267</v>
      </c>
      <c r="K171" s="70"/>
      <c r="L171" s="26"/>
      <c r="M171" s="27"/>
      <c r="N171" s="165"/>
      <c r="O171" s="97"/>
    </row>
    <row r="172" spans="1:15" ht="10.5" customHeight="1">
      <c r="A172" s="88"/>
      <c r="B172" s="156">
        <v>213</v>
      </c>
      <c r="C172" s="158" t="s">
        <v>40</v>
      </c>
      <c r="D172" s="160" t="s">
        <v>215</v>
      </c>
      <c r="E172" s="140">
        <v>1</v>
      </c>
      <c r="F172" s="20" t="s">
        <v>12</v>
      </c>
      <c r="G172" s="23"/>
      <c r="H172" s="23"/>
      <c r="I172" s="23"/>
      <c r="J172" s="23"/>
      <c r="K172" s="23"/>
      <c r="L172" s="26"/>
      <c r="M172" s="27"/>
      <c r="N172" s="165"/>
      <c r="O172" s="97"/>
    </row>
    <row r="173" spans="1:15" ht="10.5" customHeight="1">
      <c r="A173" s="88"/>
      <c r="B173" s="157"/>
      <c r="C173" s="159"/>
      <c r="D173" s="161"/>
      <c r="E173" s="141"/>
      <c r="F173" s="69" t="s">
        <v>13</v>
      </c>
      <c r="G173" s="70"/>
      <c r="H173" s="70"/>
      <c r="I173" s="70">
        <v>10.175</v>
      </c>
      <c r="J173" s="70">
        <v>11.534</v>
      </c>
      <c r="K173" s="70"/>
      <c r="L173" s="26"/>
      <c r="M173" s="27"/>
      <c r="N173" s="165"/>
      <c r="O173" s="88"/>
    </row>
    <row r="174" spans="1:15" ht="10.5" customHeight="1">
      <c r="A174" s="91"/>
      <c r="B174" s="17"/>
      <c r="C174" s="142" t="s">
        <v>4</v>
      </c>
      <c r="D174" s="142"/>
      <c r="E174" s="143"/>
      <c r="F174" s="20" t="s">
        <v>12</v>
      </c>
      <c r="G174" s="28">
        <f>G164+G166+G168+G170+G172</f>
        <v>46.5</v>
      </c>
      <c r="H174" s="28">
        <f>H164+H166+H168+H170+H172</f>
        <v>34.599000000000004</v>
      </c>
      <c r="I174" s="28">
        <f>I164+I166+I168+I170+I172</f>
        <v>39.375</v>
      </c>
      <c r="J174" s="28">
        <f>J164+J166+J168+J170+J172</f>
        <v>44.259</v>
      </c>
      <c r="K174" s="28">
        <f>SUM(G174:J174)</f>
        <v>164.733</v>
      </c>
      <c r="L174" s="26"/>
      <c r="M174" s="27"/>
      <c r="N174" s="165"/>
      <c r="O174" s="92"/>
    </row>
    <row r="175" spans="1:15" ht="10.5" customHeight="1">
      <c r="A175" s="91"/>
      <c r="B175" s="19"/>
      <c r="C175" s="144"/>
      <c r="D175" s="144"/>
      <c r="E175" s="145"/>
      <c r="F175" s="69" t="s">
        <v>13</v>
      </c>
      <c r="G175" s="71">
        <f>SUM(G165+G167+G169+G171+G173)</f>
        <v>50.535000000000004</v>
      </c>
      <c r="H175" s="71">
        <f>SUM(H165+H167+H169+H171+H173)</f>
        <v>39.8</v>
      </c>
      <c r="I175" s="71">
        <f>SUM(I165+I167+I169+I171+I173)</f>
        <v>45.849999999999994</v>
      </c>
      <c r="J175" s="71">
        <f>SUM(J165+J167+J169+J171+J173)</f>
        <v>48.868</v>
      </c>
      <c r="K175" s="71">
        <f>SUM(G175:J175)</f>
        <v>185.053</v>
      </c>
      <c r="L175" s="26"/>
      <c r="M175" s="27"/>
      <c r="N175" s="165"/>
      <c r="O175" s="92"/>
    </row>
    <row r="176" spans="1:15" ht="10.5" customHeight="1">
      <c r="A176" s="93"/>
      <c r="B176" s="18"/>
      <c r="C176" s="146"/>
      <c r="D176" s="146"/>
      <c r="E176" s="147"/>
      <c r="F176" s="21" t="s">
        <v>1</v>
      </c>
      <c r="G176" s="28">
        <f>SUM(G174+G175)</f>
        <v>97.035</v>
      </c>
      <c r="H176" s="28">
        <f>SUM(H174+H175)</f>
        <v>74.399</v>
      </c>
      <c r="I176" s="28">
        <f>SUM(I174+I175)</f>
        <v>85.225</v>
      </c>
      <c r="J176" s="28">
        <f>SUM(J174+J175)</f>
        <v>93.12700000000001</v>
      </c>
      <c r="K176" s="28">
        <f>SUM(K174+K175)</f>
        <v>349.786</v>
      </c>
      <c r="L176" s="29">
        <v>0</v>
      </c>
      <c r="M176" s="22">
        <f>K176-L176</f>
        <v>349.786</v>
      </c>
      <c r="N176" s="166"/>
      <c r="O176" s="97"/>
    </row>
    <row r="177" spans="1:15" ht="10.5" customHeight="1">
      <c r="A177" s="93"/>
      <c r="B177" s="2"/>
      <c r="C177" s="104"/>
      <c r="D177" s="104"/>
      <c r="E177" s="104"/>
      <c r="F177" s="110"/>
      <c r="G177" s="87"/>
      <c r="H177" s="87"/>
      <c r="I177" s="87"/>
      <c r="J177" s="87"/>
      <c r="K177" s="87"/>
      <c r="L177" s="111"/>
      <c r="M177" s="112"/>
      <c r="N177" s="105"/>
      <c r="O177" s="97"/>
    </row>
    <row r="178" spans="1:15" ht="10.5" customHeight="1">
      <c r="A178" s="93"/>
      <c r="B178" s="167" t="s">
        <v>20</v>
      </c>
      <c r="C178" s="169" t="s">
        <v>34</v>
      </c>
      <c r="D178" s="169" t="s">
        <v>75</v>
      </c>
      <c r="E178" s="148" t="s">
        <v>19</v>
      </c>
      <c r="F178" s="98"/>
      <c r="G178" s="5"/>
      <c r="H178" s="5"/>
      <c r="I178" s="5"/>
      <c r="J178" s="5"/>
      <c r="K178" s="150" t="s">
        <v>3</v>
      </c>
      <c r="L178" s="152" t="s">
        <v>14</v>
      </c>
      <c r="M178" s="154" t="s">
        <v>21</v>
      </c>
      <c r="N178" s="152" t="s">
        <v>2</v>
      </c>
      <c r="O178" s="97"/>
    </row>
    <row r="179" spans="1:15" ht="10.5" customHeight="1">
      <c r="A179" s="93"/>
      <c r="B179" s="168"/>
      <c r="C179" s="170"/>
      <c r="D179" s="170"/>
      <c r="E179" s="149"/>
      <c r="F179" s="99"/>
      <c r="G179" s="7"/>
      <c r="H179" s="7"/>
      <c r="I179" s="7"/>
      <c r="J179" s="7"/>
      <c r="K179" s="151"/>
      <c r="L179" s="153"/>
      <c r="M179" s="155"/>
      <c r="N179" s="153"/>
      <c r="O179" s="97"/>
    </row>
    <row r="180" spans="1:15" ht="10.5" customHeight="1">
      <c r="A180" s="93"/>
      <c r="B180" s="156">
        <v>224</v>
      </c>
      <c r="C180" s="158" t="s">
        <v>35</v>
      </c>
      <c r="D180" s="160" t="s">
        <v>225</v>
      </c>
      <c r="E180" s="162" t="s">
        <v>22</v>
      </c>
      <c r="F180" s="20" t="s">
        <v>12</v>
      </c>
      <c r="G180" s="23">
        <v>12.9</v>
      </c>
      <c r="H180" s="23">
        <v>10.433</v>
      </c>
      <c r="I180" s="23">
        <v>11.025</v>
      </c>
      <c r="J180" s="23">
        <v>12.4</v>
      </c>
      <c r="K180" s="23"/>
      <c r="L180" s="24"/>
      <c r="M180" s="25"/>
      <c r="N180" s="164">
        <v>11</v>
      </c>
      <c r="O180" s="97"/>
    </row>
    <row r="181" spans="1:15" ht="10.5" customHeight="1">
      <c r="A181" s="93"/>
      <c r="B181" s="157"/>
      <c r="C181" s="159"/>
      <c r="D181" s="161"/>
      <c r="E181" s="163"/>
      <c r="F181" s="69" t="s">
        <v>13</v>
      </c>
      <c r="G181" s="70">
        <v>12.6</v>
      </c>
      <c r="H181" s="70">
        <v>10.233</v>
      </c>
      <c r="I181" s="70">
        <v>9.675</v>
      </c>
      <c r="J181" s="70">
        <v>12.1</v>
      </c>
      <c r="K181" s="70"/>
      <c r="L181" s="26"/>
      <c r="M181" s="27"/>
      <c r="N181" s="165"/>
      <c r="O181" s="97"/>
    </row>
    <row r="182" spans="1:15" ht="10.5" customHeight="1">
      <c r="A182" s="93"/>
      <c r="B182" s="156">
        <v>225</v>
      </c>
      <c r="C182" s="158" t="s">
        <v>36</v>
      </c>
      <c r="D182" s="160" t="s">
        <v>226</v>
      </c>
      <c r="E182" s="162" t="s">
        <v>37</v>
      </c>
      <c r="F182" s="20" t="s">
        <v>12</v>
      </c>
      <c r="G182" s="23">
        <v>11.95</v>
      </c>
      <c r="H182" s="23">
        <v>8.1</v>
      </c>
      <c r="I182" s="23">
        <v>10.075</v>
      </c>
      <c r="J182" s="23">
        <v>8.934</v>
      </c>
      <c r="K182" s="23"/>
      <c r="L182" s="26"/>
      <c r="M182" s="27"/>
      <c r="N182" s="165"/>
      <c r="O182" s="97"/>
    </row>
    <row r="183" spans="1:15" ht="10.5" customHeight="1">
      <c r="A183" s="93"/>
      <c r="B183" s="157"/>
      <c r="C183" s="159"/>
      <c r="D183" s="161"/>
      <c r="E183" s="163"/>
      <c r="F183" s="69" t="s">
        <v>13</v>
      </c>
      <c r="G183" s="70">
        <v>12.425</v>
      </c>
      <c r="H183" s="70">
        <v>9.033</v>
      </c>
      <c r="I183" s="70">
        <v>8.9</v>
      </c>
      <c r="J183" s="70"/>
      <c r="K183" s="70"/>
      <c r="L183" s="26"/>
      <c r="M183" s="27"/>
      <c r="N183" s="165"/>
      <c r="O183" s="97"/>
    </row>
    <row r="184" spans="1:15" ht="10.5" customHeight="1">
      <c r="A184" s="88"/>
      <c r="B184" s="156">
        <v>226</v>
      </c>
      <c r="C184" s="158" t="s">
        <v>38</v>
      </c>
      <c r="D184" s="160" t="s">
        <v>227</v>
      </c>
      <c r="E184" s="162" t="s">
        <v>37</v>
      </c>
      <c r="F184" s="20" t="s">
        <v>12</v>
      </c>
      <c r="G184" s="23">
        <v>12.275</v>
      </c>
      <c r="H184" s="23"/>
      <c r="I184" s="23">
        <v>8.325</v>
      </c>
      <c r="J184" s="23">
        <v>11.667</v>
      </c>
      <c r="K184" s="23"/>
      <c r="L184" s="26"/>
      <c r="M184" s="27"/>
      <c r="N184" s="165"/>
      <c r="O184" s="97"/>
    </row>
    <row r="185" spans="1:15" ht="10.5" customHeight="1">
      <c r="A185" s="88"/>
      <c r="B185" s="157"/>
      <c r="C185" s="159"/>
      <c r="D185" s="161"/>
      <c r="E185" s="163"/>
      <c r="F185" s="69" t="s">
        <v>13</v>
      </c>
      <c r="G185" s="70">
        <v>12.425</v>
      </c>
      <c r="H185" s="70">
        <v>8.433</v>
      </c>
      <c r="I185" s="70">
        <v>9.975</v>
      </c>
      <c r="J185" s="70">
        <v>11.8</v>
      </c>
      <c r="K185" s="70"/>
      <c r="L185" s="26"/>
      <c r="M185" s="27"/>
      <c r="N185" s="165"/>
      <c r="O185" s="97"/>
    </row>
    <row r="186" spans="1:15" ht="10.5" customHeight="1">
      <c r="A186" s="88"/>
      <c r="B186" s="156">
        <v>227</v>
      </c>
      <c r="C186" s="158" t="s">
        <v>39</v>
      </c>
      <c r="D186" s="160" t="s">
        <v>228</v>
      </c>
      <c r="E186" s="140">
        <v>1</v>
      </c>
      <c r="F186" s="20" t="s">
        <v>12</v>
      </c>
      <c r="G186" s="23"/>
      <c r="H186" s="23">
        <v>7.5</v>
      </c>
      <c r="I186" s="23"/>
      <c r="J186" s="23">
        <v>7.8</v>
      </c>
      <c r="K186" s="23"/>
      <c r="L186" s="26"/>
      <c r="M186" s="27"/>
      <c r="N186" s="165"/>
      <c r="O186" s="97"/>
    </row>
    <row r="187" spans="1:15" ht="10.5" customHeight="1">
      <c r="A187" s="88"/>
      <c r="B187" s="157"/>
      <c r="C187" s="159"/>
      <c r="D187" s="161"/>
      <c r="E187" s="141"/>
      <c r="F187" s="69" t="s">
        <v>13</v>
      </c>
      <c r="G187" s="70">
        <v>12.575</v>
      </c>
      <c r="H187" s="70"/>
      <c r="I187" s="70"/>
      <c r="J187" s="70">
        <v>12.367</v>
      </c>
      <c r="K187" s="70"/>
      <c r="L187" s="26"/>
      <c r="M187" s="27"/>
      <c r="N187" s="165"/>
      <c r="O187" s="88"/>
    </row>
    <row r="188" spans="1:15" ht="10.5" customHeight="1">
      <c r="A188" s="91"/>
      <c r="B188" s="156">
        <v>228</v>
      </c>
      <c r="C188" s="158" t="s">
        <v>40</v>
      </c>
      <c r="D188" s="160" t="s">
        <v>229</v>
      </c>
      <c r="E188" s="140">
        <v>1</v>
      </c>
      <c r="F188" s="20" t="s">
        <v>12</v>
      </c>
      <c r="G188" s="23">
        <v>8.562</v>
      </c>
      <c r="H188" s="23">
        <v>7.4</v>
      </c>
      <c r="I188" s="23">
        <v>6.75</v>
      </c>
      <c r="J188" s="23"/>
      <c r="K188" s="23"/>
      <c r="L188" s="26"/>
      <c r="M188" s="27"/>
      <c r="N188" s="165"/>
      <c r="O188" s="92"/>
    </row>
    <row r="189" spans="1:15" ht="10.5" customHeight="1">
      <c r="A189" s="91"/>
      <c r="B189" s="157"/>
      <c r="C189" s="159"/>
      <c r="D189" s="161"/>
      <c r="E189" s="141"/>
      <c r="F189" s="69" t="s">
        <v>13</v>
      </c>
      <c r="G189" s="70">
        <v>12.875</v>
      </c>
      <c r="H189" s="70">
        <v>10.433</v>
      </c>
      <c r="I189" s="70">
        <v>9.975</v>
      </c>
      <c r="J189" s="70">
        <v>11.5</v>
      </c>
      <c r="K189" s="70"/>
      <c r="L189" s="26"/>
      <c r="M189" s="27"/>
      <c r="N189" s="165"/>
      <c r="O189" s="92"/>
    </row>
    <row r="190" spans="1:15" ht="10.5" customHeight="1">
      <c r="A190" s="93"/>
      <c r="B190" s="17"/>
      <c r="C190" s="142" t="s">
        <v>4</v>
      </c>
      <c r="D190" s="142"/>
      <c r="E190" s="143"/>
      <c r="F190" s="20" t="s">
        <v>12</v>
      </c>
      <c r="G190" s="28">
        <f>G180+G182+G184+G186+G188</f>
        <v>45.687</v>
      </c>
      <c r="H190" s="28">
        <f>H180+H182+H184+H186+H188</f>
        <v>33.433</v>
      </c>
      <c r="I190" s="28">
        <f>I180+I182+I184+I186+I188</f>
        <v>36.175</v>
      </c>
      <c r="J190" s="28">
        <f>J180+J182+J184+J186+J188</f>
        <v>40.800999999999995</v>
      </c>
      <c r="K190" s="28">
        <f>SUM(G190:J190)</f>
        <v>156.096</v>
      </c>
      <c r="L190" s="26"/>
      <c r="M190" s="27"/>
      <c r="N190" s="165"/>
      <c r="O190" s="97"/>
    </row>
    <row r="191" spans="1:15" ht="10.5" customHeight="1">
      <c r="A191" s="93"/>
      <c r="B191" s="19"/>
      <c r="C191" s="144"/>
      <c r="D191" s="144"/>
      <c r="E191" s="145"/>
      <c r="F191" s="69" t="s">
        <v>13</v>
      </c>
      <c r="G191" s="71">
        <f>SUM(G181+G183+G185+G187+G189)</f>
        <v>62.900000000000006</v>
      </c>
      <c r="H191" s="71">
        <f>SUM(H181+H183+H185+H187+H189)</f>
        <v>38.132</v>
      </c>
      <c r="I191" s="71">
        <f>SUM(I181+I183+I185+I187+I189)</f>
        <v>38.525000000000006</v>
      </c>
      <c r="J191" s="71">
        <f>SUM(J181+J183+J185+J187+J189)</f>
        <v>47.766999999999996</v>
      </c>
      <c r="K191" s="71">
        <f>SUM(G191:J191)</f>
        <v>187.324</v>
      </c>
      <c r="L191" s="26"/>
      <c r="M191" s="27"/>
      <c r="N191" s="165"/>
      <c r="O191" s="97"/>
    </row>
    <row r="192" spans="1:15" ht="10.5" customHeight="1">
      <c r="A192" s="93"/>
      <c r="B192" s="18"/>
      <c r="C192" s="146"/>
      <c r="D192" s="146"/>
      <c r="E192" s="147"/>
      <c r="F192" s="21" t="s">
        <v>1</v>
      </c>
      <c r="G192" s="28">
        <f>SUM(G190+G191)</f>
        <v>108.587</v>
      </c>
      <c r="H192" s="28">
        <f>SUM(H190+H191)</f>
        <v>71.565</v>
      </c>
      <c r="I192" s="28">
        <f>SUM(I190+I191)</f>
        <v>74.7</v>
      </c>
      <c r="J192" s="28">
        <f>SUM(J190+J191)</f>
        <v>88.56799999999998</v>
      </c>
      <c r="K192" s="28">
        <f>SUM(K190+K191)</f>
        <v>343.42</v>
      </c>
      <c r="L192" s="29">
        <v>0</v>
      </c>
      <c r="M192" s="22">
        <f>K192-L192</f>
        <v>343.42</v>
      </c>
      <c r="N192" s="166"/>
      <c r="O192" s="97"/>
    </row>
    <row r="193" spans="1:15" ht="10.5" customHeight="1">
      <c r="A193" s="93"/>
      <c r="O193" s="97"/>
    </row>
    <row r="194" spans="1:15" ht="10.5" customHeight="1">
      <c r="A194" s="93"/>
      <c r="O194" s="97"/>
    </row>
    <row r="195" spans="1:15" ht="10.5" customHeight="1">
      <c r="A195" s="88"/>
      <c r="B195" s="167" t="s">
        <v>20</v>
      </c>
      <c r="C195" s="169" t="s">
        <v>34</v>
      </c>
      <c r="D195" s="169" t="s">
        <v>175</v>
      </c>
      <c r="E195" s="148" t="s">
        <v>19</v>
      </c>
      <c r="F195" s="98"/>
      <c r="G195" s="5"/>
      <c r="H195" s="5"/>
      <c r="I195" s="5"/>
      <c r="J195" s="5"/>
      <c r="K195" s="150" t="s">
        <v>3</v>
      </c>
      <c r="L195" s="152" t="s">
        <v>14</v>
      </c>
      <c r="M195" s="154" t="s">
        <v>21</v>
      </c>
      <c r="N195" s="152" t="s">
        <v>2</v>
      </c>
      <c r="O195" s="97"/>
    </row>
    <row r="196" spans="1:15" ht="10.5" customHeight="1">
      <c r="A196" s="88"/>
      <c r="B196" s="168"/>
      <c r="C196" s="170"/>
      <c r="D196" s="170"/>
      <c r="E196" s="149"/>
      <c r="F196" s="99"/>
      <c r="G196" s="7"/>
      <c r="H196" s="7"/>
      <c r="I196" s="7"/>
      <c r="J196" s="7"/>
      <c r="K196" s="151"/>
      <c r="L196" s="153"/>
      <c r="M196" s="155"/>
      <c r="N196" s="153"/>
      <c r="O196" s="97"/>
    </row>
    <row r="197" spans="1:15" ht="10.5" customHeight="1">
      <c r="A197" s="88"/>
      <c r="B197" s="156">
        <v>219</v>
      </c>
      <c r="C197" s="158" t="s">
        <v>35</v>
      </c>
      <c r="D197" s="160" t="s">
        <v>221</v>
      </c>
      <c r="E197" s="162" t="s">
        <v>22</v>
      </c>
      <c r="F197" s="20" t="s">
        <v>12</v>
      </c>
      <c r="G197" s="23">
        <v>12.8</v>
      </c>
      <c r="H197" s="23">
        <v>9.233</v>
      </c>
      <c r="I197" s="23">
        <v>9.65</v>
      </c>
      <c r="J197" s="23">
        <v>10.967</v>
      </c>
      <c r="K197" s="23"/>
      <c r="L197" s="24"/>
      <c r="M197" s="25"/>
      <c r="N197" s="164">
        <v>12</v>
      </c>
      <c r="O197" s="97"/>
    </row>
    <row r="198" spans="1:15" ht="10.5" customHeight="1">
      <c r="A198" s="88"/>
      <c r="B198" s="157"/>
      <c r="C198" s="159"/>
      <c r="D198" s="161"/>
      <c r="E198" s="163"/>
      <c r="F198" s="69" t="s">
        <v>13</v>
      </c>
      <c r="G198" s="70">
        <v>12.95</v>
      </c>
      <c r="H198" s="70">
        <v>8.666</v>
      </c>
      <c r="I198" s="70">
        <v>9.6</v>
      </c>
      <c r="J198" s="70">
        <v>11.234</v>
      </c>
      <c r="K198" s="70"/>
      <c r="L198" s="26"/>
      <c r="M198" s="27"/>
      <c r="N198" s="165"/>
      <c r="O198" s="88"/>
    </row>
    <row r="199" spans="1:15" ht="10.5" customHeight="1">
      <c r="A199" s="91"/>
      <c r="B199" s="156">
        <v>220</v>
      </c>
      <c r="C199" s="158" t="s">
        <v>36</v>
      </c>
      <c r="D199" s="160" t="s">
        <v>222</v>
      </c>
      <c r="E199" s="162" t="s">
        <v>37</v>
      </c>
      <c r="F199" s="20" t="s">
        <v>12</v>
      </c>
      <c r="G199" s="23">
        <v>13</v>
      </c>
      <c r="H199" s="23"/>
      <c r="I199" s="23">
        <v>11.9</v>
      </c>
      <c r="J199" s="23">
        <v>13.334</v>
      </c>
      <c r="K199" s="23"/>
      <c r="L199" s="26"/>
      <c r="M199" s="27"/>
      <c r="N199" s="165"/>
      <c r="O199" s="92"/>
    </row>
    <row r="200" spans="1:15" ht="10.5" customHeight="1">
      <c r="A200" s="91"/>
      <c r="B200" s="157"/>
      <c r="C200" s="159"/>
      <c r="D200" s="161"/>
      <c r="E200" s="163"/>
      <c r="F200" s="69" t="s">
        <v>13</v>
      </c>
      <c r="G200" s="70">
        <v>13.15</v>
      </c>
      <c r="H200" s="70">
        <v>8.3</v>
      </c>
      <c r="I200" s="70">
        <v>13.5</v>
      </c>
      <c r="J200" s="70">
        <v>13.667</v>
      </c>
      <c r="K200" s="70"/>
      <c r="L200" s="26"/>
      <c r="M200" s="27"/>
      <c r="N200" s="165"/>
      <c r="O200" s="92"/>
    </row>
    <row r="201" spans="1:15" ht="10.5" customHeight="1">
      <c r="A201" s="93"/>
      <c r="B201" s="156">
        <v>222</v>
      </c>
      <c r="C201" s="158" t="s">
        <v>39</v>
      </c>
      <c r="D201" s="160" t="s">
        <v>223</v>
      </c>
      <c r="E201" s="140">
        <v>1</v>
      </c>
      <c r="F201" s="20" t="s">
        <v>12</v>
      </c>
      <c r="G201" s="23">
        <v>8.65</v>
      </c>
      <c r="H201" s="23">
        <v>7.433</v>
      </c>
      <c r="I201" s="23">
        <v>6.025</v>
      </c>
      <c r="J201" s="23">
        <v>7.3</v>
      </c>
      <c r="K201" s="23"/>
      <c r="L201" s="26"/>
      <c r="M201" s="27"/>
      <c r="N201" s="165"/>
      <c r="O201" s="97"/>
    </row>
    <row r="202" spans="1:15" ht="10.5" customHeight="1">
      <c r="A202" s="93"/>
      <c r="B202" s="157"/>
      <c r="C202" s="159"/>
      <c r="D202" s="161"/>
      <c r="E202" s="141"/>
      <c r="F202" s="69" t="s">
        <v>13</v>
      </c>
      <c r="G202" s="70">
        <v>12.75</v>
      </c>
      <c r="H202" s="70">
        <v>9.633</v>
      </c>
      <c r="I202" s="70">
        <v>10.275</v>
      </c>
      <c r="J202" s="70">
        <v>11.6</v>
      </c>
      <c r="K202" s="70"/>
      <c r="L202" s="26"/>
      <c r="M202" s="27"/>
      <c r="N202" s="165"/>
      <c r="O202" s="97"/>
    </row>
    <row r="203" spans="1:15" ht="10.5" customHeight="1">
      <c r="A203" s="93"/>
      <c r="B203" s="156">
        <v>223</v>
      </c>
      <c r="C203" s="158" t="s">
        <v>40</v>
      </c>
      <c r="D203" s="160" t="s">
        <v>224</v>
      </c>
      <c r="E203" s="140">
        <v>1</v>
      </c>
      <c r="F203" s="20" t="s">
        <v>12</v>
      </c>
      <c r="G203" s="23">
        <v>8.95</v>
      </c>
      <c r="H203" s="23">
        <v>8.066</v>
      </c>
      <c r="I203" s="23">
        <v>7.275</v>
      </c>
      <c r="J203" s="23">
        <v>7.734</v>
      </c>
      <c r="K203" s="23"/>
      <c r="L203" s="26"/>
      <c r="M203" s="27"/>
      <c r="N203" s="165"/>
      <c r="O203" s="97"/>
    </row>
    <row r="204" spans="1:15" ht="10.5" customHeight="1">
      <c r="A204" s="93"/>
      <c r="B204" s="157"/>
      <c r="C204" s="159"/>
      <c r="D204" s="161"/>
      <c r="E204" s="141"/>
      <c r="F204" s="69" t="s">
        <v>13</v>
      </c>
      <c r="G204" s="70">
        <v>13.275</v>
      </c>
      <c r="H204" s="70">
        <v>12.1</v>
      </c>
      <c r="I204" s="70">
        <v>12.475</v>
      </c>
      <c r="J204" s="70">
        <v>12.437</v>
      </c>
      <c r="K204" s="70"/>
      <c r="L204" s="26"/>
      <c r="M204" s="27"/>
      <c r="N204" s="165"/>
      <c r="O204" s="97"/>
    </row>
    <row r="205" spans="1:15" ht="10.5" customHeight="1">
      <c r="A205" s="88"/>
      <c r="B205" s="17"/>
      <c r="C205" s="142" t="s">
        <v>4</v>
      </c>
      <c r="D205" s="142"/>
      <c r="E205" s="143"/>
      <c r="F205" s="20" t="s">
        <v>12</v>
      </c>
      <c r="G205" s="28">
        <f>G197+G199+G201+G203</f>
        <v>43.400000000000006</v>
      </c>
      <c r="H205" s="28">
        <f>H197+H199+H201+H203</f>
        <v>24.732</v>
      </c>
      <c r="I205" s="28">
        <f>I197+I199+I201+I203</f>
        <v>34.85</v>
      </c>
      <c r="J205" s="28">
        <f>J197+J199+J201+J203</f>
        <v>39.335</v>
      </c>
      <c r="K205" s="28">
        <f>SUM(G205:J205)</f>
        <v>142.317</v>
      </c>
      <c r="L205" s="26"/>
      <c r="M205" s="27"/>
      <c r="N205" s="165"/>
      <c r="O205" s="97"/>
    </row>
    <row r="206" spans="1:15" ht="10.5" customHeight="1">
      <c r="A206" s="88"/>
      <c r="B206" s="19"/>
      <c r="C206" s="144"/>
      <c r="D206" s="144"/>
      <c r="E206" s="145"/>
      <c r="F206" s="69" t="s">
        <v>13</v>
      </c>
      <c r="G206" s="71">
        <f>SUM(G198+G200+G202+G204)</f>
        <v>52.125</v>
      </c>
      <c r="H206" s="71">
        <f>SUM(H198+H200+H202+H204)</f>
        <v>38.699</v>
      </c>
      <c r="I206" s="71">
        <f>SUM(I198+I200+I202+I204)</f>
        <v>45.85</v>
      </c>
      <c r="J206" s="71">
        <f>SUM(J198+J200+J202+J204)</f>
        <v>48.937999999999995</v>
      </c>
      <c r="K206" s="71">
        <f>SUM(G206:J206)</f>
        <v>185.612</v>
      </c>
      <c r="L206" s="26"/>
      <c r="M206" s="27"/>
      <c r="N206" s="165"/>
      <c r="O206" s="97"/>
    </row>
    <row r="207" spans="1:15" ht="10.5" customHeight="1">
      <c r="A207" s="88"/>
      <c r="B207" s="18"/>
      <c r="C207" s="146"/>
      <c r="D207" s="146"/>
      <c r="E207" s="147"/>
      <c r="F207" s="21" t="s">
        <v>1</v>
      </c>
      <c r="G207" s="28">
        <f>SUM(G205+G206)</f>
        <v>95.525</v>
      </c>
      <c r="H207" s="28">
        <f>SUM(H205+H206)</f>
        <v>63.431</v>
      </c>
      <c r="I207" s="28">
        <f>SUM(I205+I206)</f>
        <v>80.7</v>
      </c>
      <c r="J207" s="28">
        <f>SUM(J205+J206)</f>
        <v>88.273</v>
      </c>
      <c r="K207" s="28">
        <f>SUM(K205+K206)</f>
        <v>327.929</v>
      </c>
      <c r="L207" s="29">
        <v>0</v>
      </c>
      <c r="M207" s="22">
        <f>K207-L207</f>
        <v>327.929</v>
      </c>
      <c r="N207" s="166"/>
      <c r="O207" s="97"/>
    </row>
    <row r="208" spans="1:15" ht="10.5" customHeight="1">
      <c r="A208" s="88"/>
      <c r="B208" s="2"/>
      <c r="C208" s="104"/>
      <c r="D208" s="104"/>
      <c r="E208" s="104"/>
      <c r="F208" s="110"/>
      <c r="G208" s="87"/>
      <c r="H208" s="87"/>
      <c r="I208" s="87"/>
      <c r="J208" s="87"/>
      <c r="K208" s="87"/>
      <c r="L208" s="111"/>
      <c r="M208" s="112"/>
      <c r="N208" s="105"/>
      <c r="O208" s="97"/>
    </row>
    <row r="209" spans="1:15" ht="10.5" customHeight="1">
      <c r="A209" s="93"/>
      <c r="B209" s="94"/>
      <c r="C209" s="95"/>
      <c r="D209" s="96"/>
      <c r="E209" s="85"/>
      <c r="F209" s="86"/>
      <c r="G209" s="86"/>
      <c r="H209" s="86"/>
      <c r="I209" s="86"/>
      <c r="J209" s="86"/>
      <c r="K209" s="86"/>
      <c r="L209" s="86"/>
      <c r="M209" s="89"/>
      <c r="N209" s="90"/>
      <c r="O209" s="97"/>
    </row>
    <row r="210" spans="1:15" ht="10.5" customHeight="1">
      <c r="A210" s="93"/>
      <c r="B210" s="167" t="s">
        <v>20</v>
      </c>
      <c r="C210" s="169" t="s">
        <v>34</v>
      </c>
      <c r="D210" s="169" t="s">
        <v>241</v>
      </c>
      <c r="E210" s="148" t="s">
        <v>19</v>
      </c>
      <c r="F210" s="98"/>
      <c r="G210" s="5"/>
      <c r="H210" s="5"/>
      <c r="I210" s="5"/>
      <c r="J210" s="5"/>
      <c r="K210" s="150" t="s">
        <v>3</v>
      </c>
      <c r="L210" s="152" t="s">
        <v>14</v>
      </c>
      <c r="M210" s="154" t="s">
        <v>21</v>
      </c>
      <c r="N210" s="152" t="s">
        <v>2</v>
      </c>
      <c r="O210" s="97"/>
    </row>
    <row r="211" spans="1:15" ht="10.5" customHeight="1">
      <c r="A211" s="93"/>
      <c r="B211" s="168"/>
      <c r="C211" s="170"/>
      <c r="D211" s="170"/>
      <c r="E211" s="149"/>
      <c r="F211" s="99"/>
      <c r="G211" s="7"/>
      <c r="H211" s="7"/>
      <c r="I211" s="7"/>
      <c r="J211" s="7"/>
      <c r="K211" s="151"/>
      <c r="L211" s="153"/>
      <c r="M211" s="155"/>
      <c r="N211" s="153"/>
      <c r="O211" s="97"/>
    </row>
    <row r="212" spans="1:15" ht="10.5" customHeight="1">
      <c r="A212" s="88"/>
      <c r="B212" s="156">
        <v>243</v>
      </c>
      <c r="C212" s="158" t="s">
        <v>35</v>
      </c>
      <c r="D212" s="160" t="s">
        <v>242</v>
      </c>
      <c r="E212" s="162" t="s">
        <v>22</v>
      </c>
      <c r="F212" s="20" t="s">
        <v>12</v>
      </c>
      <c r="G212" s="23">
        <v>13.85</v>
      </c>
      <c r="H212" s="23">
        <v>10.9</v>
      </c>
      <c r="I212" s="23">
        <v>12.95</v>
      </c>
      <c r="J212" s="23">
        <v>12.7</v>
      </c>
      <c r="K212" s="23"/>
      <c r="L212" s="24"/>
      <c r="M212" s="25"/>
      <c r="N212" s="164">
        <v>13</v>
      </c>
      <c r="O212" s="97"/>
    </row>
    <row r="213" spans="1:15" ht="10.5" customHeight="1">
      <c r="A213" s="88"/>
      <c r="B213" s="157"/>
      <c r="C213" s="159"/>
      <c r="D213" s="161"/>
      <c r="E213" s="163"/>
      <c r="F213" s="69" t="s">
        <v>13</v>
      </c>
      <c r="G213" s="70">
        <v>13.8</v>
      </c>
      <c r="H213" s="70">
        <v>9.466</v>
      </c>
      <c r="I213" s="70">
        <v>12.4</v>
      </c>
      <c r="J213" s="70">
        <v>12.8</v>
      </c>
      <c r="K213" s="70"/>
      <c r="L213" s="26"/>
      <c r="M213" s="27"/>
      <c r="N213" s="165"/>
      <c r="O213" s="97"/>
    </row>
    <row r="214" spans="1:15" ht="10.5" customHeight="1">
      <c r="A214" s="88"/>
      <c r="B214" s="156">
        <v>244</v>
      </c>
      <c r="C214" s="158" t="s">
        <v>36</v>
      </c>
      <c r="D214" s="160" t="s">
        <v>36</v>
      </c>
      <c r="E214" s="162" t="s">
        <v>37</v>
      </c>
      <c r="F214" s="20" t="s">
        <v>12</v>
      </c>
      <c r="G214" s="23">
        <v>13.65</v>
      </c>
      <c r="H214" s="23">
        <v>11.366</v>
      </c>
      <c r="I214" s="23">
        <v>11.625</v>
      </c>
      <c r="J214" s="23">
        <v>13.3</v>
      </c>
      <c r="K214" s="23"/>
      <c r="L214" s="26"/>
      <c r="M214" s="27"/>
      <c r="N214" s="165"/>
      <c r="O214" s="97"/>
    </row>
    <row r="215" spans="1:15" ht="10.5" customHeight="1">
      <c r="A215" s="88"/>
      <c r="B215" s="157"/>
      <c r="C215" s="159"/>
      <c r="D215" s="161"/>
      <c r="E215" s="163"/>
      <c r="F215" s="69" t="s">
        <v>13</v>
      </c>
      <c r="G215" s="70">
        <v>13.675</v>
      </c>
      <c r="H215" s="70">
        <v>11.9</v>
      </c>
      <c r="I215" s="70">
        <v>12.725</v>
      </c>
      <c r="J215" s="70">
        <v>13.4</v>
      </c>
      <c r="K215" s="70"/>
      <c r="L215" s="26"/>
      <c r="M215" s="27"/>
      <c r="N215" s="165"/>
      <c r="O215" s="88"/>
    </row>
    <row r="216" spans="1:15" ht="10.5" customHeight="1">
      <c r="A216" s="93"/>
      <c r="B216" s="156">
        <v>245</v>
      </c>
      <c r="C216" s="158" t="s">
        <v>39</v>
      </c>
      <c r="D216" s="160" t="s">
        <v>39</v>
      </c>
      <c r="E216" s="140">
        <v>1</v>
      </c>
      <c r="F216" s="20" t="s">
        <v>12</v>
      </c>
      <c r="G216" s="23">
        <v>8.45</v>
      </c>
      <c r="H216" s="23">
        <v>5.933</v>
      </c>
      <c r="I216" s="23">
        <v>6.45</v>
      </c>
      <c r="J216" s="23">
        <v>7.334</v>
      </c>
      <c r="K216" s="23"/>
      <c r="L216" s="26"/>
      <c r="M216" s="27"/>
      <c r="N216" s="165"/>
      <c r="O216" s="97"/>
    </row>
    <row r="217" spans="1:15" ht="10.5" customHeight="1">
      <c r="A217" s="93"/>
      <c r="B217" s="157"/>
      <c r="C217" s="159"/>
      <c r="D217" s="161"/>
      <c r="E217" s="141"/>
      <c r="F217" s="69" t="s">
        <v>13</v>
      </c>
      <c r="G217" s="70">
        <v>12.375</v>
      </c>
      <c r="H217" s="70">
        <v>11.366</v>
      </c>
      <c r="I217" s="70">
        <v>11.05</v>
      </c>
      <c r="J217" s="70">
        <v>11.567</v>
      </c>
      <c r="K217" s="70"/>
      <c r="L217" s="26"/>
      <c r="M217" s="27"/>
      <c r="N217" s="165"/>
      <c r="O217" s="97"/>
    </row>
    <row r="218" spans="1:15" ht="10.5" customHeight="1">
      <c r="A218" s="93"/>
      <c r="B218" s="17"/>
      <c r="C218" s="142" t="s">
        <v>4</v>
      </c>
      <c r="D218" s="142"/>
      <c r="E218" s="143"/>
      <c r="F218" s="20" t="s">
        <v>12</v>
      </c>
      <c r="G218" s="28">
        <f>G212+G214+G216</f>
        <v>35.95</v>
      </c>
      <c r="H218" s="28">
        <f>H212+H214+H216</f>
        <v>28.198999999999998</v>
      </c>
      <c r="I218" s="28">
        <f>I212+I214+I216</f>
        <v>31.025</v>
      </c>
      <c r="J218" s="28">
        <f>J212+J214+J216</f>
        <v>33.334</v>
      </c>
      <c r="K218" s="28">
        <f>SUM(G218:J218)</f>
        <v>128.508</v>
      </c>
      <c r="L218" s="26"/>
      <c r="M218" s="27"/>
      <c r="N218" s="165"/>
      <c r="O218" s="97"/>
    </row>
    <row r="219" spans="1:15" ht="10.5" customHeight="1">
      <c r="A219" s="93"/>
      <c r="B219" s="19"/>
      <c r="C219" s="144"/>
      <c r="D219" s="144"/>
      <c r="E219" s="145"/>
      <c r="F219" s="69" t="s">
        <v>13</v>
      </c>
      <c r="G219" s="71">
        <f>SUM(G213+G215+G217)</f>
        <v>39.85</v>
      </c>
      <c r="H219" s="71">
        <f>SUM(H213+H215+H217)</f>
        <v>32.732</v>
      </c>
      <c r="I219" s="71">
        <f>SUM(I213+I215+I217)</f>
        <v>36.175</v>
      </c>
      <c r="J219" s="71">
        <f>SUM(J213+J215+J217)</f>
        <v>37.767</v>
      </c>
      <c r="K219" s="71">
        <f>SUM(G219:J219)</f>
        <v>146.524</v>
      </c>
      <c r="L219" s="26"/>
      <c r="M219" s="27"/>
      <c r="N219" s="165"/>
      <c r="O219" s="97"/>
    </row>
    <row r="220" spans="1:15" ht="10.5" customHeight="1">
      <c r="A220" s="88"/>
      <c r="B220" s="18"/>
      <c r="C220" s="146"/>
      <c r="D220" s="146"/>
      <c r="E220" s="147"/>
      <c r="F220" s="21" t="s">
        <v>1</v>
      </c>
      <c r="G220" s="28">
        <f>SUM(G218+G219)</f>
        <v>75.80000000000001</v>
      </c>
      <c r="H220" s="28">
        <f>SUM(H218+H219)</f>
        <v>60.931</v>
      </c>
      <c r="I220" s="28">
        <f>SUM(I218+I219)</f>
        <v>67.19999999999999</v>
      </c>
      <c r="J220" s="28">
        <f>SUM(J218+J219)</f>
        <v>71.101</v>
      </c>
      <c r="K220" s="28">
        <f>SUM(K218+K219)</f>
        <v>275.03200000000004</v>
      </c>
      <c r="L220" s="29">
        <v>0</v>
      </c>
      <c r="M220" s="22">
        <f>K220-L220</f>
        <v>275.03200000000004</v>
      </c>
      <c r="N220" s="166"/>
      <c r="O220" s="97"/>
    </row>
    <row r="221" spans="1:15" ht="10.5" customHeight="1">
      <c r="A221" s="88"/>
      <c r="B221" s="2"/>
      <c r="C221" s="104"/>
      <c r="D221" s="104"/>
      <c r="E221" s="104"/>
      <c r="F221" s="110"/>
      <c r="G221" s="87"/>
      <c r="H221" s="87"/>
      <c r="I221" s="87"/>
      <c r="J221" s="87"/>
      <c r="K221" s="87"/>
      <c r="L221" s="111"/>
      <c r="M221" s="112"/>
      <c r="N221" s="105"/>
      <c r="O221" s="97"/>
    </row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spans="4:12" ht="15" customHeight="1">
      <c r="D232" s="9" t="s">
        <v>5</v>
      </c>
      <c r="E232" s="10"/>
      <c r="F232" s="10"/>
      <c r="G232" s="10"/>
      <c r="H232" s="10"/>
      <c r="K232" s="10" t="s">
        <v>23</v>
      </c>
      <c r="L232" s="68"/>
    </row>
    <row r="233" spans="4:12" ht="15" customHeight="1">
      <c r="D233" s="9" t="s">
        <v>15</v>
      </c>
      <c r="E233" s="10"/>
      <c r="F233" s="10"/>
      <c r="G233" s="10"/>
      <c r="H233" s="10"/>
      <c r="K233" t="s">
        <v>24</v>
      </c>
      <c r="L233" s="10"/>
    </row>
    <row r="234" spans="4:8" ht="15" customHeight="1">
      <c r="D234" s="11"/>
      <c r="E234" s="10"/>
      <c r="F234" s="10"/>
      <c r="G234" s="10"/>
      <c r="H234" s="10"/>
    </row>
    <row r="235" spans="4:12" ht="15" customHeight="1">
      <c r="D235" s="9" t="s">
        <v>6</v>
      </c>
      <c r="E235" s="10"/>
      <c r="F235" s="10"/>
      <c r="G235" s="10"/>
      <c r="H235" s="10"/>
      <c r="K235" t="s">
        <v>29</v>
      </c>
      <c r="L235" s="68"/>
    </row>
    <row r="236" spans="4:12" ht="15" customHeight="1">
      <c r="D236" s="9" t="s">
        <v>15</v>
      </c>
      <c r="E236" s="10"/>
      <c r="F236" s="10"/>
      <c r="G236" s="10"/>
      <c r="H236" s="10"/>
      <c r="K236" t="s">
        <v>41</v>
      </c>
      <c r="L236" s="68"/>
    </row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</sheetData>
  <sheetProtection/>
  <mergeCells count="375">
    <mergeCell ref="B118:B119"/>
    <mergeCell ref="C118:C119"/>
    <mergeCell ref="B122:B123"/>
    <mergeCell ref="C122:C123"/>
    <mergeCell ref="D122:D123"/>
    <mergeCell ref="B55:B56"/>
    <mergeCell ref="B57:B58"/>
    <mergeCell ref="B114:B115"/>
    <mergeCell ref="C114:C115"/>
    <mergeCell ref="D114:D115"/>
    <mergeCell ref="B116:B117"/>
    <mergeCell ref="C116:C117"/>
    <mergeCell ref="D116:D117"/>
    <mergeCell ref="B120:B121"/>
    <mergeCell ref="C120:C121"/>
    <mergeCell ref="D120:D121"/>
    <mergeCell ref="C65:C66"/>
    <mergeCell ref="D65:D66"/>
    <mergeCell ref="B97:B98"/>
    <mergeCell ref="C97:C98"/>
    <mergeCell ref="D97:D98"/>
    <mergeCell ref="D107:D108"/>
    <mergeCell ref="B107:B108"/>
    <mergeCell ref="C107:C108"/>
    <mergeCell ref="D124:D125"/>
    <mergeCell ref="B124:B125"/>
    <mergeCell ref="C124:C125"/>
    <mergeCell ref="B131:B132"/>
    <mergeCell ref="C131:C132"/>
    <mergeCell ref="D131:D132"/>
    <mergeCell ref="B133:B134"/>
    <mergeCell ref="C133:C134"/>
    <mergeCell ref="D133:D134"/>
    <mergeCell ref="M195:M196"/>
    <mergeCell ref="N195:N196"/>
    <mergeCell ref="B197:B198"/>
    <mergeCell ref="B199:B200"/>
    <mergeCell ref="C199:C200"/>
    <mergeCell ref="E139:E140"/>
    <mergeCell ref="E141:E142"/>
    <mergeCell ref="E178:E179"/>
    <mergeCell ref="K178:K179"/>
    <mergeCell ref="C178:C179"/>
    <mergeCell ref="D178:D179"/>
    <mergeCell ref="E172:E173"/>
    <mergeCell ref="C174:E176"/>
    <mergeCell ref="D199:D200"/>
    <mergeCell ref="C182:C183"/>
    <mergeCell ref="D182:D183"/>
    <mergeCell ref="B184:B185"/>
    <mergeCell ref="C184:C185"/>
    <mergeCell ref="B182:B183"/>
    <mergeCell ref="C180:C181"/>
    <mergeCell ref="D186:D187"/>
    <mergeCell ref="B188:B189"/>
    <mergeCell ref="B186:B187"/>
    <mergeCell ref="D168:D169"/>
    <mergeCell ref="C203:C204"/>
    <mergeCell ref="D203:D204"/>
    <mergeCell ref="B178:B179"/>
    <mergeCell ref="B203:B204"/>
    <mergeCell ref="L178:L179"/>
    <mergeCell ref="C139:C140"/>
    <mergeCell ref="D139:D140"/>
    <mergeCell ref="B139:B140"/>
    <mergeCell ref="B141:B142"/>
    <mergeCell ref="C141:C142"/>
    <mergeCell ref="D141:D142"/>
    <mergeCell ref="B195:B196"/>
    <mergeCell ref="C195:C196"/>
    <mergeCell ref="D195:D196"/>
    <mergeCell ref="E195:E196"/>
    <mergeCell ref="K195:K196"/>
    <mergeCell ref="L195:L196"/>
    <mergeCell ref="D172:D173"/>
    <mergeCell ref="B201:B202"/>
    <mergeCell ref="C201:C202"/>
    <mergeCell ref="D201:D202"/>
    <mergeCell ref="D180:D181"/>
    <mergeCell ref="B180:B181"/>
    <mergeCell ref="D184:D185"/>
    <mergeCell ref="B1:O1"/>
    <mergeCell ref="B3:O3"/>
    <mergeCell ref="B4:O4"/>
    <mergeCell ref="M162:M163"/>
    <mergeCell ref="L162:L163"/>
    <mergeCell ref="B162:B163"/>
    <mergeCell ref="C162:C163"/>
    <mergeCell ref="D162:D163"/>
    <mergeCell ref="N162:N163"/>
    <mergeCell ref="G8:I8"/>
    <mergeCell ref="E162:E163"/>
    <mergeCell ref="K162:K163"/>
    <mergeCell ref="A6:O6"/>
    <mergeCell ref="E131:E132"/>
    <mergeCell ref="K131:K132"/>
    <mergeCell ref="L131:L132"/>
    <mergeCell ref="M131:M132"/>
    <mergeCell ref="N131:N132"/>
    <mergeCell ref="B47:B48"/>
    <mergeCell ref="C47:C48"/>
    <mergeCell ref="D47:D48"/>
    <mergeCell ref="E47:E48"/>
    <mergeCell ref="B49:B50"/>
    <mergeCell ref="C49:C50"/>
    <mergeCell ref="E133:E134"/>
    <mergeCell ref="N133:N145"/>
    <mergeCell ref="B135:B136"/>
    <mergeCell ref="C135:C136"/>
    <mergeCell ref="D135:D136"/>
    <mergeCell ref="E135:E136"/>
    <mergeCell ref="B137:B138"/>
    <mergeCell ref="C137:C138"/>
    <mergeCell ref="D137:D138"/>
    <mergeCell ref="E137:E138"/>
    <mergeCell ref="C143:E145"/>
    <mergeCell ref="B166:B167"/>
    <mergeCell ref="B164:B165"/>
    <mergeCell ref="C166:C167"/>
    <mergeCell ref="D166:D167"/>
    <mergeCell ref="B168:B169"/>
    <mergeCell ref="C168:C169"/>
    <mergeCell ref="C186:C187"/>
    <mergeCell ref="C197:C198"/>
    <mergeCell ref="D197:D198"/>
    <mergeCell ref="C172:C173"/>
    <mergeCell ref="D188:D189"/>
    <mergeCell ref="C190:E192"/>
    <mergeCell ref="D164:D165"/>
    <mergeCell ref="B170:B171"/>
    <mergeCell ref="C170:C171"/>
    <mergeCell ref="D170:D171"/>
    <mergeCell ref="B172:B173"/>
    <mergeCell ref="M178:M179"/>
    <mergeCell ref="N178:N179"/>
    <mergeCell ref="E180:E181"/>
    <mergeCell ref="E182:E183"/>
    <mergeCell ref="E184:E185"/>
    <mergeCell ref="E186:E187"/>
    <mergeCell ref="N180:N192"/>
    <mergeCell ref="C188:C189"/>
    <mergeCell ref="C164:C165"/>
    <mergeCell ref="E164:E165"/>
    <mergeCell ref="N164:N176"/>
    <mergeCell ref="E166:E167"/>
    <mergeCell ref="E168:E169"/>
    <mergeCell ref="E170:E171"/>
    <mergeCell ref="E188:E189"/>
    <mergeCell ref="K47:K48"/>
    <mergeCell ref="E49:E50"/>
    <mergeCell ref="N49:N62"/>
    <mergeCell ref="E51:E52"/>
    <mergeCell ref="E53:E54"/>
    <mergeCell ref="C55:C56"/>
    <mergeCell ref="D55:D56"/>
    <mergeCell ref="E55:E56"/>
    <mergeCell ref="C57:C58"/>
    <mergeCell ref="D57:D58"/>
    <mergeCell ref="E57:E58"/>
    <mergeCell ref="C59:E62"/>
    <mergeCell ref="L47:L48"/>
    <mergeCell ref="M47:M48"/>
    <mergeCell ref="N47:N48"/>
    <mergeCell ref="D49:D50"/>
    <mergeCell ref="N114:N115"/>
    <mergeCell ref="E116:E117"/>
    <mergeCell ref="D216:D217"/>
    <mergeCell ref="E210:E211"/>
    <mergeCell ref="K210:K211"/>
    <mergeCell ref="L210:L211"/>
    <mergeCell ref="M210:M211"/>
    <mergeCell ref="D118:D119"/>
    <mergeCell ref="E118:E119"/>
    <mergeCell ref="N116:N128"/>
    <mergeCell ref="E114:E115"/>
    <mergeCell ref="E122:E123"/>
    <mergeCell ref="E124:E125"/>
    <mergeCell ref="C126:E128"/>
    <mergeCell ref="K114:K115"/>
    <mergeCell ref="L114:L115"/>
    <mergeCell ref="M114:M115"/>
    <mergeCell ref="E120:E121"/>
    <mergeCell ref="E197:E198"/>
    <mergeCell ref="N197:N207"/>
    <mergeCell ref="E199:E200"/>
    <mergeCell ref="E201:E202"/>
    <mergeCell ref="E203:E204"/>
    <mergeCell ref="C205:E207"/>
    <mergeCell ref="N210:N211"/>
    <mergeCell ref="B212:B213"/>
    <mergeCell ref="C212:C213"/>
    <mergeCell ref="D212:D213"/>
    <mergeCell ref="E212:E213"/>
    <mergeCell ref="N212:N220"/>
    <mergeCell ref="E214:E215"/>
    <mergeCell ref="E216:E217"/>
    <mergeCell ref="C218:E220"/>
    <mergeCell ref="B214:B215"/>
    <mergeCell ref="C214:C215"/>
    <mergeCell ref="D214:D215"/>
    <mergeCell ref="B210:B211"/>
    <mergeCell ref="C210:C211"/>
    <mergeCell ref="D210:D211"/>
    <mergeCell ref="B216:B217"/>
    <mergeCell ref="C216:C217"/>
    <mergeCell ref="C147:C148"/>
    <mergeCell ref="D147:D148"/>
    <mergeCell ref="E147:E148"/>
    <mergeCell ref="B83:B84"/>
    <mergeCell ref="C83:C84"/>
    <mergeCell ref="D83:D84"/>
    <mergeCell ref="E83:E84"/>
    <mergeCell ref="N147:N148"/>
    <mergeCell ref="K83:K84"/>
    <mergeCell ref="L83:L84"/>
    <mergeCell ref="M83:M84"/>
    <mergeCell ref="N83:N84"/>
    <mergeCell ref="B85:B86"/>
    <mergeCell ref="C85:C86"/>
    <mergeCell ref="D85:D86"/>
    <mergeCell ref="E85:E86"/>
    <mergeCell ref="N85:N95"/>
    <mergeCell ref="B87:B88"/>
    <mergeCell ref="C87:C88"/>
    <mergeCell ref="D87:D88"/>
    <mergeCell ref="E87:E88"/>
    <mergeCell ref="B89:B90"/>
    <mergeCell ref="C89:C90"/>
    <mergeCell ref="D89:D90"/>
    <mergeCell ref="B149:B150"/>
    <mergeCell ref="C149:C150"/>
    <mergeCell ref="D149:D150"/>
    <mergeCell ref="E149:E150"/>
    <mergeCell ref="N149:N159"/>
    <mergeCell ref="B151:B152"/>
    <mergeCell ref="C151:C152"/>
    <mergeCell ref="D151:D152"/>
    <mergeCell ref="E151:E152"/>
    <mergeCell ref="B153:B154"/>
    <mergeCell ref="C153:C154"/>
    <mergeCell ref="D153:D154"/>
    <mergeCell ref="E153:E154"/>
    <mergeCell ref="B155:B156"/>
    <mergeCell ref="C155:C156"/>
    <mergeCell ref="D155:D156"/>
    <mergeCell ref="E155:E156"/>
    <mergeCell ref="C157:E159"/>
    <mergeCell ref="K65:K66"/>
    <mergeCell ref="L65:L66"/>
    <mergeCell ref="M65:M66"/>
    <mergeCell ref="K147:K148"/>
    <mergeCell ref="L147:L148"/>
    <mergeCell ref="M147:M148"/>
    <mergeCell ref="N65:N66"/>
    <mergeCell ref="B67:B68"/>
    <mergeCell ref="C67:C68"/>
    <mergeCell ref="D67:D68"/>
    <mergeCell ref="E67:E68"/>
    <mergeCell ref="N67:N79"/>
    <mergeCell ref="B69:B70"/>
    <mergeCell ref="C69:C70"/>
    <mergeCell ref="D69:D70"/>
    <mergeCell ref="E69:E70"/>
    <mergeCell ref="B71:B72"/>
    <mergeCell ref="C71:C72"/>
    <mergeCell ref="D71:D72"/>
    <mergeCell ref="E71:E72"/>
    <mergeCell ref="B73:B74"/>
    <mergeCell ref="C73:C74"/>
    <mergeCell ref="D73:D74"/>
    <mergeCell ref="B147:B148"/>
    <mergeCell ref="D11:D12"/>
    <mergeCell ref="E11:E12"/>
    <mergeCell ref="E21:E22"/>
    <mergeCell ref="C23:E25"/>
    <mergeCell ref="B29:B30"/>
    <mergeCell ref="C29:C30"/>
    <mergeCell ref="D29:D30"/>
    <mergeCell ref="E29:E30"/>
    <mergeCell ref="C21:C22"/>
    <mergeCell ref="D21:D22"/>
    <mergeCell ref="E89:E90"/>
    <mergeCell ref="B91:B92"/>
    <mergeCell ref="C91:C92"/>
    <mergeCell ref="D91:D92"/>
    <mergeCell ref="E91:E92"/>
    <mergeCell ref="C93:E95"/>
    <mergeCell ref="B51:B52"/>
    <mergeCell ref="C51:C52"/>
    <mergeCell ref="D51:D52"/>
    <mergeCell ref="B53:B54"/>
    <mergeCell ref="C53:C54"/>
    <mergeCell ref="D53:D54"/>
    <mergeCell ref="E73:E74"/>
    <mergeCell ref="B75:B76"/>
    <mergeCell ref="C75:C76"/>
    <mergeCell ref="D75:D76"/>
    <mergeCell ref="E75:E76"/>
    <mergeCell ref="C77:E79"/>
    <mergeCell ref="B65:B66"/>
    <mergeCell ref="E39:E40"/>
    <mergeCell ref="C41:E43"/>
    <mergeCell ref="E65:E66"/>
    <mergeCell ref="C39:C40"/>
    <mergeCell ref="D39:D40"/>
    <mergeCell ref="K11:K12"/>
    <mergeCell ref="L11:L12"/>
    <mergeCell ref="M11:M12"/>
    <mergeCell ref="N11:N12"/>
    <mergeCell ref="B13:B14"/>
    <mergeCell ref="C13:C14"/>
    <mergeCell ref="D13:D14"/>
    <mergeCell ref="E13:E14"/>
    <mergeCell ref="N13:N25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B11:B12"/>
    <mergeCell ref="C11:C12"/>
    <mergeCell ref="K29:K30"/>
    <mergeCell ref="L29:L30"/>
    <mergeCell ref="M29:M30"/>
    <mergeCell ref="N29:N30"/>
    <mergeCell ref="B31:B32"/>
    <mergeCell ref="C31:C32"/>
    <mergeCell ref="D31:D32"/>
    <mergeCell ref="E31:E32"/>
    <mergeCell ref="N31:N43"/>
    <mergeCell ref="B33:B34"/>
    <mergeCell ref="C33:C34"/>
    <mergeCell ref="D33:D34"/>
    <mergeCell ref="E33:E34"/>
    <mergeCell ref="B35:B36"/>
    <mergeCell ref="C35:C36"/>
    <mergeCell ref="D35:D36"/>
    <mergeCell ref="E35:E36"/>
    <mergeCell ref="B37:B38"/>
    <mergeCell ref="C37:C38"/>
    <mergeCell ref="D37:D38"/>
    <mergeCell ref="E37:E38"/>
    <mergeCell ref="B39:B40"/>
    <mergeCell ref="E107:E108"/>
    <mergeCell ref="C109:E111"/>
    <mergeCell ref="E97:E98"/>
    <mergeCell ref="K97:K98"/>
    <mergeCell ref="L97:L98"/>
    <mergeCell ref="M97:M98"/>
    <mergeCell ref="N97:N98"/>
    <mergeCell ref="B99:B100"/>
    <mergeCell ref="C99:C100"/>
    <mergeCell ref="D99:D100"/>
    <mergeCell ref="E99:E100"/>
    <mergeCell ref="N99:N111"/>
    <mergeCell ref="B101:B102"/>
    <mergeCell ref="C101:C102"/>
    <mergeCell ref="D101:D102"/>
    <mergeCell ref="E101:E102"/>
    <mergeCell ref="B103:B104"/>
    <mergeCell ref="C103:C104"/>
    <mergeCell ref="D103:D104"/>
    <mergeCell ref="E103:E104"/>
    <mergeCell ref="B105:B106"/>
    <mergeCell ref="C105:C106"/>
    <mergeCell ref="D105:D106"/>
    <mergeCell ref="E105:E106"/>
  </mergeCells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СДЮШОР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</dc:creator>
  <cp:keywords/>
  <dc:description/>
  <cp:lastModifiedBy>JA</cp:lastModifiedBy>
  <cp:lastPrinted>2012-11-22T14:41:08Z</cp:lastPrinted>
  <dcterms:created xsi:type="dcterms:W3CDTF">2011-01-12T10:24:24Z</dcterms:created>
  <dcterms:modified xsi:type="dcterms:W3CDTF">2012-11-22T16:38:02Z</dcterms:modified>
  <cp:category/>
  <cp:version/>
  <cp:contentType/>
  <cp:contentStatus/>
</cp:coreProperties>
</file>