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560" activeTab="5"/>
  </bookViews>
  <sheets>
    <sheet name="ж1500" sheetId="1" r:id="rId1"/>
    <sheet name="ж500" sheetId="2" r:id="rId2"/>
    <sheet name="ж1000" sheetId="3" r:id="rId3"/>
    <sheet name="un1500" sheetId="4" r:id="rId4"/>
    <sheet name="un 500" sheetId="5" r:id="rId5"/>
    <sheet name="un 1000" sheetId="6" r:id="rId6"/>
    <sheet name="эст. муж." sheetId="7" r:id="rId7"/>
    <sheet name="эст. жен." sheetId="8" r:id="rId8"/>
  </sheets>
  <externalReferences>
    <externalReference r:id="rId11"/>
    <externalReference r:id="rId12"/>
    <externalReference r:id="rId13"/>
  </externalReferences>
  <definedNames>
    <definedName name="___dev1">#REF!</definedName>
    <definedName name="___dev2">#REF!</definedName>
    <definedName name="__dev1">#REF!</definedName>
    <definedName name="__dev2">#REF!</definedName>
    <definedName name="__dev4">#REF!</definedName>
    <definedName name="__un1">#REF!</definedName>
    <definedName name="_1_разр">'[1]const'!#REF!</definedName>
    <definedName name="_2_разр">'[1]const'!#REF!</definedName>
    <definedName name="_dev1">#REF!</definedName>
    <definedName name="_dev2">#REF!</definedName>
    <definedName name="_dev3">#REF!</definedName>
    <definedName name="_dev4">#REF!</definedName>
    <definedName name="_un1">#REF!</definedName>
    <definedName name="_un2">#REF!</definedName>
    <definedName name="_un3">#REF!</definedName>
    <definedName name="_un4" localSheetId="0">'ж1500'!$B$11:$B$45</definedName>
    <definedName name="_un4">#REF!</definedName>
    <definedName name="_xlfn.IFERROR" hidden="1">#NAME?</definedName>
    <definedName name="dev" localSheetId="2">'ж1000'!$B$11:$B$43</definedName>
    <definedName name="dev" localSheetId="0">'ж1500'!$B$11:$B$45</definedName>
    <definedName name="dev" localSheetId="1">'ж500'!$B$11:$B$44</definedName>
    <definedName name="Dev_det" localSheetId="5">#REF!</definedName>
    <definedName name="Dev_det" localSheetId="4">#REF!</definedName>
    <definedName name="Dev_det" localSheetId="3">#REF!</definedName>
    <definedName name="Dev_det" localSheetId="2">#REF!</definedName>
    <definedName name="Dev_det" localSheetId="0">#REF!</definedName>
    <definedName name="Dev_det" localSheetId="1">#REF!</definedName>
    <definedName name="Dev_det">#REF!</definedName>
    <definedName name="Dev_st" localSheetId="5">#REF!</definedName>
    <definedName name="Dev_st" localSheetId="4">#REF!</definedName>
    <definedName name="Dev_st" localSheetId="3">#REF!</definedName>
    <definedName name="Dev_st" localSheetId="2">#REF!</definedName>
    <definedName name="Dev_st" localSheetId="1">#REF!</definedName>
    <definedName name="Dev_st">#REF!</definedName>
    <definedName name="MR30001r">'[1]const'!$C$30</definedName>
    <definedName name="MR30002r">'[1]const'!$C$31</definedName>
    <definedName name="MR30003r">'[1]const'!$C$32</definedName>
    <definedName name="MR3000KMS">'[1]const'!$C$29</definedName>
    <definedName name="MR3000MS">'[1]const'!$C$28</definedName>
    <definedName name="MR50001r">'[1]const'!#REF!</definedName>
    <definedName name="MR5000KMS">'[1]const'!#REF!</definedName>
    <definedName name="MR5000MS">'[1]const'!#REF!</definedName>
    <definedName name="un" localSheetId="5">'un 1000'!$B$11:$B$48</definedName>
    <definedName name="un" localSheetId="4">'un 500'!$B$11:$B$51</definedName>
    <definedName name="un" localSheetId="3">'un1500'!$B$11:$B$50</definedName>
    <definedName name="un" localSheetId="2">'ж1000'!$B$11:$B$43</definedName>
    <definedName name="un" localSheetId="0">'ж1500'!$B$11:$B$45</definedName>
    <definedName name="un" localSheetId="1">'ж500'!$B$11:$B$44</definedName>
    <definedName name="Un_det" localSheetId="5">#REF!</definedName>
    <definedName name="Un_det" localSheetId="4">#REF!</definedName>
    <definedName name="Un_det" localSheetId="3">#REF!</definedName>
    <definedName name="Un_det" localSheetId="2">#REF!</definedName>
    <definedName name="Un_det" localSheetId="0">#REF!</definedName>
    <definedName name="Un_det" localSheetId="1">#REF!</definedName>
    <definedName name="Un_det">#REF!</definedName>
    <definedName name="Un_st" localSheetId="5">'un 1000'!$B$11:$B$48</definedName>
    <definedName name="Un_st" localSheetId="4">'un 500'!$B$11:$B$51</definedName>
    <definedName name="Un_st" localSheetId="3">'un1500'!$B$11:$B$50</definedName>
    <definedName name="Un_st" localSheetId="2">'ж1000'!$B$11:$B$43</definedName>
    <definedName name="Un_st" localSheetId="0">'ж1500'!$B$11:$B$45</definedName>
    <definedName name="Un_st" localSheetId="1">'ж500'!$B$11:$B$44</definedName>
    <definedName name="Un_st">#REF!</definedName>
    <definedName name="W15001r">'[2]const'!$C$24</definedName>
    <definedName name="W15002r">'[2]const'!$C$25</definedName>
    <definedName name="W15003r">'[2]const'!$C$26</definedName>
    <definedName name="W1500KMS">'[2]const'!$C$23</definedName>
    <definedName name="W1500MS">'[2]const'!$C$22</definedName>
    <definedName name="WR30001r">'[1]const'!$C$25</definedName>
    <definedName name="WR30002r">'[1]const'!$C$26</definedName>
    <definedName name="WR30003r">'[1]const'!$C$27</definedName>
    <definedName name="WR3000KMS">'[1]const'!$C$24</definedName>
    <definedName name="WR3000MS">'[1]const'!$C$23</definedName>
    <definedName name="А678">#REF!</definedName>
    <definedName name="а789" localSheetId="5">#REF!</definedName>
    <definedName name="а890" localSheetId="5">#REF!</definedName>
    <definedName name="аапваыввф" localSheetId="1">'ж500'!$B$11:$B$44</definedName>
    <definedName name="авпвыцвч" localSheetId="2">#REF!</definedName>
    <definedName name="аукацуф" localSheetId="1">#REF!</definedName>
    <definedName name="аыавыв">#REF!</definedName>
    <definedName name="Б567" localSheetId="4">#REF!</definedName>
    <definedName name="вацвы" localSheetId="2">#REF!</definedName>
    <definedName name="Д345" localSheetId="4">#REF!</definedName>
    <definedName name="Д678" localSheetId="4">#REF!</definedName>
    <definedName name="длор" localSheetId="2">'ж1000'!$B$11:$B$43</definedName>
    <definedName name="ж123" localSheetId="3">#REF!</definedName>
    <definedName name="Ж234" localSheetId="3">#REF!</definedName>
    <definedName name="Ж345" localSheetId="3">#REF!</definedName>
    <definedName name="Ж456">#REF!</definedName>
    <definedName name="Ж567" localSheetId="4">#REF!</definedName>
    <definedName name="Ж678" localSheetId="4">#REF!</definedName>
    <definedName name="Ж789" localSheetId="4">#REF!</definedName>
    <definedName name="_xlnm.Print_Titles" localSheetId="5">'un 1000'!$A:$D,'un 1000'!$1:$10</definedName>
    <definedName name="_xlnm.Print_Titles" localSheetId="4">'un 500'!$A:$D,'un 500'!$1:$10</definedName>
    <definedName name="_xlnm.Print_Titles" localSheetId="3">'un1500'!$A:$D,'un1500'!$1:$10</definedName>
    <definedName name="_xlnm.Print_Titles" localSheetId="2">'ж1000'!$A:$D,'ж1000'!$1:$10</definedName>
    <definedName name="_xlnm.Print_Titles" localSheetId="0">'ж1500'!$A:$D,'ж1500'!$1:$10</definedName>
    <definedName name="_xlnm.Print_Titles" localSheetId="1">'ж500'!$A:$D,'ж500'!$1:$10</definedName>
    <definedName name="_xlnm.Print_Titles" localSheetId="7">'эст. жен.'!$3:$6</definedName>
    <definedName name="_xlnm.Print_Titles" localSheetId="6">'эст. муж.'!$3:$6</definedName>
    <definedName name="имсч" localSheetId="2">#REF!</definedName>
    <definedName name="к567" localSheetId="5">#REF!</definedName>
    <definedName name="кпавфцувцфу" localSheetId="1">#REF!</definedName>
    <definedName name="л900" localSheetId="5">'un 1000'!$B$11:$B$48</definedName>
    <definedName name="лгнкукц">#REF!</definedName>
    <definedName name="лорппквы" localSheetId="2">#REF!</definedName>
    <definedName name="М123" localSheetId="3">#REF!</definedName>
    <definedName name="М345" localSheetId="3">'un1500'!$B$11:$B$50</definedName>
    <definedName name="н54к43й2уц" localSheetId="1">#REF!</definedName>
    <definedName name="норвавыва" localSheetId="1">#REF!</definedName>
    <definedName name="нрпавы" localSheetId="2">#REF!</definedName>
    <definedName name="о786" localSheetId="5">#REF!</definedName>
    <definedName name="О789" localSheetId="4">#REF!</definedName>
    <definedName name="о890" localSheetId="5">#REF!</definedName>
    <definedName name="_xlnm.Print_Area" localSheetId="5">'un 1000'!$A$8:$R$48</definedName>
    <definedName name="_xlnm.Print_Area" localSheetId="4">'un 500'!$A$8:$R$51</definedName>
    <definedName name="_xlnm.Print_Area" localSheetId="3">'un1500'!$A$8:$O$50</definedName>
    <definedName name="_xlnm.Print_Area" localSheetId="2">'ж1000'!$A$11:$R$43</definedName>
    <definedName name="_xlnm.Print_Area" localSheetId="0">'ж1500'!$A$11:$O$45</definedName>
    <definedName name="_xlnm.Print_Area" localSheetId="1">'ж500'!$A$11:$R$44</definedName>
    <definedName name="_xlnm.Print_Area" localSheetId="7">'эст. жен.'!$A$1:$M$75</definedName>
    <definedName name="_xlnm.Print_Area" localSheetId="6">'эст. муж.'!$A$1:$M$63</definedName>
    <definedName name="П456">#REF!</definedName>
    <definedName name="п678">#REF!</definedName>
    <definedName name="п890" localSheetId="5">#REF!</definedName>
    <definedName name="пававау" localSheetId="1">#REF!</definedName>
    <definedName name="пававяыв">#REF!</definedName>
    <definedName name="ргнгка" localSheetId="2">#REF!</definedName>
    <definedName name="рпувы" localSheetId="1">#REF!</definedName>
    <definedName name="сыавтв" localSheetId="2">#REF!</definedName>
    <definedName name="т678">#REF!</definedName>
    <definedName name="тпавыч">#REF!</definedName>
    <definedName name="тпимвсчяф" localSheetId="2">#REF!</definedName>
    <definedName name="уаывцфв">#REF!</definedName>
    <definedName name="ц345" localSheetId="5">#REF!</definedName>
    <definedName name="Ш789" localSheetId="4">#REF!</definedName>
    <definedName name="Ш890" localSheetId="4">'un 500'!$B$11:$B$51</definedName>
    <definedName name="ь789" localSheetId="5">#REF!</definedName>
    <definedName name="ю789">#REF!</definedName>
  </definedNames>
  <calcPr fullCalcOnLoad="1"/>
</workbook>
</file>

<file path=xl/sharedStrings.xml><?xml version="1.0" encoding="utf-8"?>
<sst xmlns="http://schemas.openxmlformats.org/spreadsheetml/2006/main" count="1709" uniqueCount="620">
  <si>
    <t xml:space="preserve">Министерство спорта Российской Федерации </t>
  </si>
  <si>
    <t>Союз Конькобежцев России</t>
  </si>
  <si>
    <t>Первенство России по шорт-треку среди юниоров</t>
  </si>
  <si>
    <t>(отдельные дистанции и эстафета)</t>
  </si>
  <si>
    <t>г. Санкт-Петербург</t>
  </si>
  <si>
    <t>05 апреля 2015 г.</t>
  </si>
  <si>
    <t xml:space="preserve">ИТОГОВЫЙ ПРОТОКОЛ </t>
  </si>
  <si>
    <t>ЮНИОРКИ</t>
  </si>
  <si>
    <t>Место</t>
  </si>
  <si>
    <t>№ участника</t>
  </si>
  <si>
    <t xml:space="preserve">        Фамилия Имя</t>
  </si>
  <si>
    <t>Субъект РФ</t>
  </si>
  <si>
    <t>1500 метров</t>
  </si>
  <si>
    <t>Лучшее время</t>
  </si>
  <si>
    <t>Вып.разряд</t>
  </si>
  <si>
    <t>Хиты</t>
  </si>
  <si>
    <t>1/2 финала</t>
  </si>
  <si>
    <t>Финал</t>
  </si>
  <si>
    <t>№ забега</t>
  </si>
  <si>
    <t>Время</t>
  </si>
  <si>
    <t>Позиция</t>
  </si>
  <si>
    <t>Ефременкова Екатерина</t>
  </si>
  <si>
    <t>Челябинская область</t>
  </si>
  <si>
    <t>2.59,200</t>
  </si>
  <si>
    <t>1(1)</t>
  </si>
  <si>
    <t>2.51,250</t>
  </si>
  <si>
    <t>А</t>
  </si>
  <si>
    <t>3.00,210</t>
  </si>
  <si>
    <t>1р</t>
  </si>
  <si>
    <t>Оборина Мария</t>
  </si>
  <si>
    <t>Свердловская область</t>
  </si>
  <si>
    <t>2.35,580</t>
  </si>
  <si>
    <t>2(1)</t>
  </si>
  <si>
    <t>2.41,120</t>
  </si>
  <si>
    <t>3.00,740</t>
  </si>
  <si>
    <t>КМС</t>
  </si>
  <si>
    <t>Суркова Анастасия</t>
  </si>
  <si>
    <t>2.31,560</t>
  </si>
  <si>
    <t>2.51,890</t>
  </si>
  <si>
    <t>3.00,930</t>
  </si>
  <si>
    <t xml:space="preserve">Захарова Валерия </t>
  </si>
  <si>
    <t>2.40,180</t>
  </si>
  <si>
    <t>3(1)</t>
  </si>
  <si>
    <t>2.33,960</t>
  </si>
  <si>
    <t>3.02,430</t>
  </si>
  <si>
    <t>Рассказова Вера</t>
  </si>
  <si>
    <t>Москва</t>
  </si>
  <si>
    <t>2.40,400</t>
  </si>
  <si>
    <t>2.34,300</t>
  </si>
  <si>
    <t>3.04,710</t>
  </si>
  <si>
    <t>Шишкина Юлия</t>
  </si>
  <si>
    <t>2.49,770</t>
  </si>
  <si>
    <t>2.41,400</t>
  </si>
  <si>
    <t>3.08,080</t>
  </si>
  <si>
    <t>Сельдимирова Анна</t>
  </si>
  <si>
    <t xml:space="preserve">Московская область </t>
  </si>
  <si>
    <t>2.50,180</t>
  </si>
  <si>
    <t>2.42,030</t>
  </si>
  <si>
    <t>В</t>
  </si>
  <si>
    <t>2.41,620</t>
  </si>
  <si>
    <t>Реутова Анастасия</t>
  </si>
  <si>
    <t>2.42,080</t>
  </si>
  <si>
    <t>2.34,520</t>
  </si>
  <si>
    <t>2.41,690</t>
  </si>
  <si>
    <t>Тарасова Ангелина</t>
  </si>
  <si>
    <t>2.59,810</t>
  </si>
  <si>
    <t>2.52,260</t>
  </si>
  <si>
    <t>2.42,750</t>
  </si>
  <si>
    <t>Крупина Ангелина</t>
  </si>
  <si>
    <t>Ярославская область</t>
  </si>
  <si>
    <t>2.31,650</t>
  </si>
  <si>
    <t>2.52,140</t>
  </si>
  <si>
    <t>2.42,810</t>
  </si>
  <si>
    <t>Рассказова Ксения</t>
  </si>
  <si>
    <t>2.50,020</t>
  </si>
  <si>
    <t>2.42,870</t>
  </si>
  <si>
    <t>2.48,780</t>
  </si>
  <si>
    <t>Якимова Любовь</t>
  </si>
  <si>
    <t>2.47,550</t>
  </si>
  <si>
    <t>2.40,490</t>
  </si>
  <si>
    <t>2.55,180</t>
  </si>
  <si>
    <t>Кузнецова Елизавета</t>
  </si>
  <si>
    <t>2.35,840</t>
  </si>
  <si>
    <t>2.43,210</t>
  </si>
  <si>
    <t>Евтихова Екатерина</t>
  </si>
  <si>
    <t>2.48,740</t>
  </si>
  <si>
    <t>2.41,300</t>
  </si>
  <si>
    <t>Калинина Анна</t>
  </si>
  <si>
    <t>Омская область</t>
  </si>
  <si>
    <t>2.59,780</t>
  </si>
  <si>
    <t>2.53,800</t>
  </si>
  <si>
    <t>2р</t>
  </si>
  <si>
    <t>Иванова Александра</t>
  </si>
  <si>
    <t>Санкт-Петербург</t>
  </si>
  <si>
    <t>2.48,900</t>
  </si>
  <si>
    <t>2.48,020</t>
  </si>
  <si>
    <t>Рябова Екатерина</t>
  </si>
  <si>
    <t>Нижегородская область</t>
  </si>
  <si>
    <t>NTE</t>
  </si>
  <si>
    <t>2.55,390</t>
  </si>
  <si>
    <t>Малькова Александра</t>
  </si>
  <si>
    <t>Р. Мордовия</t>
  </si>
  <si>
    <t>2.34,560</t>
  </si>
  <si>
    <t>PEN</t>
  </si>
  <si>
    <t>Лукашова Ульяна</t>
  </si>
  <si>
    <t>Ярославская обл.- Краснодарский край</t>
  </si>
  <si>
    <t>2.36,900</t>
  </si>
  <si>
    <t>Павленко Карина</t>
  </si>
  <si>
    <t>1(2)</t>
  </si>
  <si>
    <t>2.36,550</t>
  </si>
  <si>
    <t>Шугарова Алена</t>
  </si>
  <si>
    <t>Тверская область</t>
  </si>
  <si>
    <t>2.51,080</t>
  </si>
  <si>
    <t>3(2)</t>
  </si>
  <si>
    <t>2.51,400</t>
  </si>
  <si>
    <t>Литвинова Александра</t>
  </si>
  <si>
    <t>2(2)</t>
  </si>
  <si>
    <t>2.53,650</t>
  </si>
  <si>
    <t>Ерунова Софья</t>
  </si>
  <si>
    <t>2.35,900</t>
  </si>
  <si>
    <t>2.37,600</t>
  </si>
  <si>
    <t>Кушу Анастасия</t>
  </si>
  <si>
    <t>3.00,390</t>
  </si>
  <si>
    <t>2.53,780</t>
  </si>
  <si>
    <t>Воротникова Алена</t>
  </si>
  <si>
    <t>2.55,780</t>
  </si>
  <si>
    <t>2.53,140</t>
  </si>
  <si>
    <t>Алимбекова Диана</t>
  </si>
  <si>
    <t>2.38,050</t>
  </si>
  <si>
    <t>2.54,200</t>
  </si>
  <si>
    <t>Лужбина Анна</t>
  </si>
  <si>
    <t>2.42,180</t>
  </si>
  <si>
    <t>2.39,160</t>
  </si>
  <si>
    <t>Зубова Анастасия</t>
  </si>
  <si>
    <t>2.56,430</t>
  </si>
  <si>
    <t>Лужбина Елизавета</t>
  </si>
  <si>
    <t>2.51,270</t>
  </si>
  <si>
    <t>2.58,650</t>
  </si>
  <si>
    <t>Бикмаева Юлия</t>
  </si>
  <si>
    <t>2.43,580</t>
  </si>
  <si>
    <t>2.58,290</t>
  </si>
  <si>
    <t>Бадирханова Капиталина</t>
  </si>
  <si>
    <t>2.43,710</t>
  </si>
  <si>
    <t>2.40,000</t>
  </si>
  <si>
    <t xml:space="preserve">Солдатова Марина </t>
  </si>
  <si>
    <t>2.47,810</t>
  </si>
  <si>
    <t>2.43,540</t>
  </si>
  <si>
    <t>Расторопова Анастасия</t>
  </si>
  <si>
    <t>2.58,740</t>
  </si>
  <si>
    <t>3.06,170</t>
  </si>
  <si>
    <t>Сазонова Анастасия</t>
  </si>
  <si>
    <t>3.17,900</t>
  </si>
  <si>
    <t>DNS</t>
  </si>
  <si>
    <t>1ю</t>
  </si>
  <si>
    <t>Суворова Евгения</t>
  </si>
  <si>
    <t/>
  </si>
  <si>
    <t>г. Санкт-Петербург, ДС "Юбилейный"</t>
  </si>
  <si>
    <t>06 апреля 2015 г.</t>
  </si>
  <si>
    <t>500 метров</t>
  </si>
  <si>
    <t>1/4 финала</t>
  </si>
  <si>
    <t>48,300</t>
  </si>
  <si>
    <t>4(1)</t>
  </si>
  <si>
    <t>46,940</t>
  </si>
  <si>
    <t>47,400</t>
  </si>
  <si>
    <t>47,340</t>
  </si>
  <si>
    <t>46,900</t>
  </si>
  <si>
    <t>46,180</t>
  </si>
  <si>
    <t>47,020</t>
  </si>
  <si>
    <t>47,510</t>
  </si>
  <si>
    <t>МС</t>
  </si>
  <si>
    <t>47,780</t>
  </si>
  <si>
    <t>47,110</t>
  </si>
  <si>
    <t>48,740</t>
  </si>
  <si>
    <t>47,580</t>
  </si>
  <si>
    <t>47,900</t>
  </si>
  <si>
    <t>48,240</t>
  </si>
  <si>
    <t>47,840</t>
  </si>
  <si>
    <t>47,620</t>
  </si>
  <si>
    <t>48,490</t>
  </si>
  <si>
    <t>49,430</t>
  </si>
  <si>
    <t>47,920</t>
  </si>
  <si>
    <t>50,740</t>
  </si>
  <si>
    <t>49,870</t>
  </si>
  <si>
    <t>47,500</t>
  </si>
  <si>
    <t>48,020</t>
  </si>
  <si>
    <t>46,430</t>
  </si>
  <si>
    <t>48,140</t>
  </si>
  <si>
    <t>56,740</t>
  </si>
  <si>
    <t>54,300</t>
  </si>
  <si>
    <t>49,460</t>
  </si>
  <si>
    <t>49,490</t>
  </si>
  <si>
    <t>59,710</t>
  </si>
  <si>
    <t>48,430</t>
  </si>
  <si>
    <t>47,540</t>
  </si>
  <si>
    <t>57,680</t>
  </si>
  <si>
    <t>51,340</t>
  </si>
  <si>
    <t>50,340</t>
  </si>
  <si>
    <t>47,370</t>
  </si>
  <si>
    <t>47,740</t>
  </si>
  <si>
    <t>47,050</t>
  </si>
  <si>
    <t>47,140</t>
  </si>
  <si>
    <t>48,530</t>
  </si>
  <si>
    <t>48,360</t>
  </si>
  <si>
    <t>50,080</t>
  </si>
  <si>
    <t>48,840</t>
  </si>
  <si>
    <t>4(2)</t>
  </si>
  <si>
    <t>49,370</t>
  </si>
  <si>
    <t>63,020</t>
  </si>
  <si>
    <t>48,050</t>
  </si>
  <si>
    <t>49,810</t>
  </si>
  <si>
    <t>50,050</t>
  </si>
  <si>
    <t>66,580</t>
  </si>
  <si>
    <t>48,350</t>
  </si>
  <si>
    <t>49,710</t>
  </si>
  <si>
    <t>51,680</t>
  </si>
  <si>
    <t>50,960</t>
  </si>
  <si>
    <t>51,180</t>
  </si>
  <si>
    <t>48,460</t>
  </si>
  <si>
    <t>49,270</t>
  </si>
  <si>
    <t>51,520</t>
  </si>
  <si>
    <t>50,580</t>
  </si>
  <si>
    <t>50,840</t>
  </si>
  <si>
    <t>50,430</t>
  </si>
  <si>
    <t>52,840</t>
  </si>
  <si>
    <t>53,460</t>
  </si>
  <si>
    <t>48,650</t>
  </si>
  <si>
    <t>Министерство спорта Российской Федерации</t>
  </si>
  <si>
    <t>ИТОГОВЫЙ ПРОТОКОЛ</t>
  </si>
  <si>
    <t xml:space="preserve">ЭСТАФЕТА       3000 метров    </t>
  </si>
  <si>
    <t>номер</t>
  </si>
  <si>
    <t>Раз
ряд</t>
  </si>
  <si>
    <t>Вып. разр</t>
  </si>
  <si>
    <t>Команда</t>
  </si>
  <si>
    <t>шлема</t>
  </si>
  <si>
    <t>Фамилия, имя</t>
  </si>
  <si>
    <t>Город</t>
  </si>
  <si>
    <t>Пози ция</t>
  </si>
  <si>
    <t>Московская область</t>
  </si>
  <si>
    <t>Рагимов Руслан</t>
  </si>
  <si>
    <t>Коломна</t>
  </si>
  <si>
    <t>4.20,910</t>
  </si>
  <si>
    <t>4.13,250</t>
  </si>
  <si>
    <t>Засосов Даниил</t>
  </si>
  <si>
    <t>Клин</t>
  </si>
  <si>
    <t>Денисов Артем</t>
  </si>
  <si>
    <t>Шульгинов Александр</t>
  </si>
  <si>
    <t>Балюк Александр</t>
  </si>
  <si>
    <t>Доколин Дмитрий</t>
  </si>
  <si>
    <t>Рыбинск</t>
  </si>
  <si>
    <t>4.14,580</t>
  </si>
  <si>
    <t>4.14,090</t>
  </si>
  <si>
    <t>Козлов Артем</t>
  </si>
  <si>
    <t>Воронин Антон</t>
  </si>
  <si>
    <t>Ярославль</t>
  </si>
  <si>
    <t>Лазарев Владислав</t>
  </si>
  <si>
    <t>Дмитриев Илья</t>
  </si>
  <si>
    <t>Медведев Павел</t>
  </si>
  <si>
    <t>Омск</t>
  </si>
  <si>
    <t>4.14,870</t>
  </si>
  <si>
    <t>4.16,500</t>
  </si>
  <si>
    <t>Манзуров Иван</t>
  </si>
  <si>
    <t>Ситников Павел</t>
  </si>
  <si>
    <t>Артемов Иван</t>
  </si>
  <si>
    <t>Губайдуллин Павел</t>
  </si>
  <si>
    <t>Кочихин Даниил</t>
  </si>
  <si>
    <t>Тверь</t>
  </si>
  <si>
    <t>4.22,230</t>
  </si>
  <si>
    <t>4.23,770</t>
  </si>
  <si>
    <t>Алимджанов Сухроб</t>
  </si>
  <si>
    <t>Щербаков Илья</t>
  </si>
  <si>
    <t>Смирнов Дмитрий</t>
  </si>
  <si>
    <t>Ейбог Даниил</t>
  </si>
  <si>
    <t>Санкт-Петербург -1</t>
  </si>
  <si>
    <t>Воротилов Максим</t>
  </si>
  <si>
    <t>С-Петербург</t>
  </si>
  <si>
    <t>4.20,600</t>
  </si>
  <si>
    <t>4.19,280</t>
  </si>
  <si>
    <t>Милованов Сергей</t>
  </si>
  <si>
    <t>Грицук Вадим</t>
  </si>
  <si>
    <t>Казанцев Александр</t>
  </si>
  <si>
    <t>Деркач Артем</t>
  </si>
  <si>
    <t>Жижикин Денис</t>
  </si>
  <si>
    <t>Н.Новгород</t>
  </si>
  <si>
    <t>4.24,220</t>
  </si>
  <si>
    <t>4.22,700</t>
  </si>
  <si>
    <t>Юргенс Виктор</t>
  </si>
  <si>
    <t>Юнанов Иша</t>
  </si>
  <si>
    <t>Мальков Денис</t>
  </si>
  <si>
    <t>Винокуров Кирилл</t>
  </si>
  <si>
    <t>Саранск</t>
  </si>
  <si>
    <t>4.24,000</t>
  </si>
  <si>
    <t>4.23,300</t>
  </si>
  <si>
    <t>Сабдюшев Марсель</t>
  </si>
  <si>
    <t xml:space="preserve">Косолапов Дмитрий </t>
  </si>
  <si>
    <t xml:space="preserve">Лекомцев Герман </t>
  </si>
  <si>
    <t>Денисов Иван</t>
  </si>
  <si>
    <t>Санкт-Петербург -2</t>
  </si>
  <si>
    <t>Муравьев Вадим</t>
  </si>
  <si>
    <t>4.29,990</t>
  </si>
  <si>
    <t>Карпов Максим</t>
  </si>
  <si>
    <t>Кузнецов Михаил</t>
  </si>
  <si>
    <t>Макаров Александр</t>
  </si>
  <si>
    <t>Новожилов Михаил</t>
  </si>
  <si>
    <t>Главный судья соревнований</t>
  </si>
  <si>
    <t>Чачина Ю.Ю.</t>
  </si>
  <si>
    <t>Главный секретарь соревнований</t>
  </si>
  <si>
    <t>Смирнова С.А.</t>
  </si>
  <si>
    <t>Челябинск</t>
  </si>
  <si>
    <t>4.35,800</t>
  </si>
  <si>
    <t>4.34,540</t>
  </si>
  <si>
    <t>4.43,680</t>
  </si>
  <si>
    <t>4.37,550</t>
  </si>
  <si>
    <t>4.40,110</t>
  </si>
  <si>
    <t>4.43,060</t>
  </si>
  <si>
    <t>4.40,070</t>
  </si>
  <si>
    <t>4.58,140</t>
  </si>
  <si>
    <t>4.49,840</t>
  </si>
  <si>
    <t>4.46,960</t>
  </si>
  <si>
    <t>4.46,170</t>
  </si>
  <si>
    <t>4.57,240</t>
  </si>
  <si>
    <t>04-07 апреля 2015 г.</t>
  </si>
  <si>
    <t>ЮНИОРЫ</t>
  </si>
  <si>
    <t>Айрапетян Денис</t>
  </si>
  <si>
    <t>Пензенская область</t>
  </si>
  <si>
    <t>2.34,160</t>
  </si>
  <si>
    <t>2.29,370</t>
  </si>
  <si>
    <t>A</t>
  </si>
  <si>
    <t>2.33,180</t>
  </si>
  <si>
    <t>Ярославская обл.-Краснодарский край</t>
  </si>
  <si>
    <t>2.35,170</t>
  </si>
  <si>
    <t>2.27,830</t>
  </si>
  <si>
    <t>2.33,460</t>
  </si>
  <si>
    <t>2.34,780</t>
  </si>
  <si>
    <t>2.39,690</t>
  </si>
  <si>
    <t>2.33,780</t>
  </si>
  <si>
    <t>Московская-
Смоленская область</t>
  </si>
  <si>
    <t>2.32,050</t>
  </si>
  <si>
    <t>2.39,660</t>
  </si>
  <si>
    <t>Тверская область-
С.Петербург</t>
  </si>
  <si>
    <t>2.22,600</t>
  </si>
  <si>
    <t>2.27,850</t>
  </si>
  <si>
    <t>2.34,650</t>
  </si>
  <si>
    <t>2.33,810</t>
  </si>
  <si>
    <t>2.29,580</t>
  </si>
  <si>
    <t>2.41,780</t>
  </si>
  <si>
    <t>2.35,400</t>
  </si>
  <si>
    <t>2.27,920</t>
  </si>
  <si>
    <t>B</t>
  </si>
  <si>
    <t>2.50,620</t>
  </si>
  <si>
    <t>2.34,110</t>
  </si>
  <si>
    <t>2.30,080</t>
  </si>
  <si>
    <t>2.51,020</t>
  </si>
  <si>
    <t>2.23,230</t>
  </si>
  <si>
    <t>2.29,200</t>
  </si>
  <si>
    <t>2.51,340</t>
  </si>
  <si>
    <t>2.34,990</t>
  </si>
  <si>
    <t>2.39,730</t>
  </si>
  <si>
    <t>2.51,520</t>
  </si>
  <si>
    <t>2.30,270</t>
  </si>
  <si>
    <t>2.51,870</t>
  </si>
  <si>
    <t>2.36,140</t>
  </si>
  <si>
    <t>2.41,420</t>
  </si>
  <si>
    <t>2.53,340</t>
  </si>
  <si>
    <t>Р.Мордовия</t>
  </si>
  <si>
    <t>2.31,700</t>
  </si>
  <si>
    <t>2.42,790</t>
  </si>
  <si>
    <t>2.36,180</t>
  </si>
  <si>
    <t>2.32,100</t>
  </si>
  <si>
    <t>2.32,300</t>
  </si>
  <si>
    <t xml:space="preserve">Чебан Сергей </t>
  </si>
  <si>
    <t>2.31,820</t>
  </si>
  <si>
    <t>2.45,700</t>
  </si>
  <si>
    <t>2.34,790</t>
  </si>
  <si>
    <t>2.34,240</t>
  </si>
  <si>
    <t>2.23,620</t>
  </si>
  <si>
    <t>2.32,340</t>
  </si>
  <si>
    <t>2.47,570</t>
  </si>
  <si>
    <t>2.34,810</t>
  </si>
  <si>
    <t>2.44,930</t>
  </si>
  <si>
    <t>Доркин Федор</t>
  </si>
  <si>
    <t>2.35,450</t>
  </si>
  <si>
    <t>2.38,930</t>
  </si>
  <si>
    <t>2.28,650</t>
  </si>
  <si>
    <t>2.25,520</t>
  </si>
  <si>
    <t>2.29,240</t>
  </si>
  <si>
    <t>2.36,370</t>
  </si>
  <si>
    <t>2.41,900</t>
  </si>
  <si>
    <t>2.49,180</t>
  </si>
  <si>
    <t>2.49,090</t>
  </si>
  <si>
    <t>2.36,430</t>
  </si>
  <si>
    <t>2.45,140</t>
  </si>
  <si>
    <t>Назаров Дмитрий</t>
  </si>
  <si>
    <t>2.36,390</t>
  </si>
  <si>
    <t>2.45,840</t>
  </si>
  <si>
    <t>Улицкий Никита</t>
  </si>
  <si>
    <t>Смоленская область</t>
  </si>
  <si>
    <t>2.29,490</t>
  </si>
  <si>
    <t>2.36,300</t>
  </si>
  <si>
    <t>3.11,870</t>
  </si>
  <si>
    <t>Дудин Алексей</t>
  </si>
  <si>
    <t>2.36,960</t>
  </si>
  <si>
    <t>Махмутов Артур</t>
  </si>
  <si>
    <t>2.26,270</t>
  </si>
  <si>
    <t>3.12,710</t>
  </si>
  <si>
    <t>2.51,740</t>
  </si>
  <si>
    <t>2.36,520</t>
  </si>
  <si>
    <t>2.30,840</t>
  </si>
  <si>
    <t>Домчев Владислав</t>
  </si>
  <si>
    <t>2.38,460</t>
  </si>
  <si>
    <t>2.44,140</t>
  </si>
  <si>
    <t>2.35,780</t>
  </si>
  <si>
    <t>2.31,840</t>
  </si>
  <si>
    <t>2.31,810</t>
  </si>
  <si>
    <t>2.55,870</t>
  </si>
  <si>
    <t>2.46,400</t>
  </si>
  <si>
    <t>Тренин Алексей</t>
  </si>
  <si>
    <t xml:space="preserve">Москва                              </t>
  </si>
  <si>
    <t>3.06,020</t>
  </si>
  <si>
    <t>2.36,340</t>
  </si>
  <si>
    <t>43,300</t>
  </si>
  <si>
    <t>43,680</t>
  </si>
  <si>
    <t>42,600</t>
  </si>
  <si>
    <t>42,900</t>
  </si>
  <si>
    <t>43,310</t>
  </si>
  <si>
    <t>42,300</t>
  </si>
  <si>
    <t>42,520</t>
  </si>
  <si>
    <t>43,210</t>
  </si>
  <si>
    <t>43,650</t>
  </si>
  <si>
    <t>43,400</t>
  </si>
  <si>
    <t>42,820</t>
  </si>
  <si>
    <t>43,370</t>
  </si>
  <si>
    <t>42,610</t>
  </si>
  <si>
    <t>42,650</t>
  </si>
  <si>
    <t>43,030</t>
  </si>
  <si>
    <t>43,200</t>
  </si>
  <si>
    <t>43,580</t>
  </si>
  <si>
    <t>43,810</t>
  </si>
  <si>
    <t>43,840</t>
  </si>
  <si>
    <t>45,990</t>
  </si>
  <si>
    <t>43,490</t>
  </si>
  <si>
    <t>42,870</t>
  </si>
  <si>
    <t>43,920</t>
  </si>
  <si>
    <t>43,700</t>
  </si>
  <si>
    <t>43,610</t>
  </si>
  <si>
    <t>42,460</t>
  </si>
  <si>
    <t>43,050</t>
  </si>
  <si>
    <t>43,990</t>
  </si>
  <si>
    <t>44,870</t>
  </si>
  <si>
    <t>42,920</t>
  </si>
  <si>
    <t>43,620</t>
  </si>
  <si>
    <t>43,870</t>
  </si>
  <si>
    <t>43,710</t>
  </si>
  <si>
    <t>44,550</t>
  </si>
  <si>
    <t>54,960</t>
  </si>
  <si>
    <t>43,780</t>
  </si>
  <si>
    <t>43,180</t>
  </si>
  <si>
    <t>45,050</t>
  </si>
  <si>
    <t>44,140</t>
  </si>
  <si>
    <t>44,910</t>
  </si>
  <si>
    <t>45,030</t>
  </si>
  <si>
    <t>5(2)</t>
  </si>
  <si>
    <t>44,700</t>
  </si>
  <si>
    <t>44,680</t>
  </si>
  <si>
    <t>Емашев Владислав</t>
  </si>
  <si>
    <t>Р.Башкортостан</t>
  </si>
  <si>
    <t>45,020</t>
  </si>
  <si>
    <t>44,980</t>
  </si>
  <si>
    <t>44,820</t>
  </si>
  <si>
    <t>44,350</t>
  </si>
  <si>
    <t>45,110</t>
  </si>
  <si>
    <t>44,960</t>
  </si>
  <si>
    <t>44,110</t>
  </si>
  <si>
    <t>44,570</t>
  </si>
  <si>
    <t>45,400</t>
  </si>
  <si>
    <t>45,200</t>
  </si>
  <si>
    <t>45,810</t>
  </si>
  <si>
    <t>45,840</t>
  </si>
  <si>
    <t>46,210</t>
  </si>
  <si>
    <t>58,270</t>
  </si>
  <si>
    <t>45,170</t>
  </si>
  <si>
    <t>44,020</t>
  </si>
  <si>
    <t>46,110</t>
  </si>
  <si>
    <t>64,490</t>
  </si>
  <si>
    <t>45,650</t>
  </si>
  <si>
    <t>47,300</t>
  </si>
  <si>
    <t>48,620</t>
  </si>
  <si>
    <t>46,370</t>
  </si>
  <si>
    <t>46,340</t>
  </si>
  <si>
    <t>46,930</t>
  </si>
  <si>
    <t>46,790</t>
  </si>
  <si>
    <t>45,270</t>
  </si>
  <si>
    <t>62,210</t>
  </si>
  <si>
    <t>56,110</t>
  </si>
  <si>
    <t>45,740</t>
  </si>
  <si>
    <t>47,960</t>
  </si>
  <si>
    <t>46,400</t>
  </si>
  <si>
    <t>45,120</t>
  </si>
  <si>
    <t>66,650</t>
  </si>
  <si>
    <t>DNF</t>
  </si>
  <si>
    <t>07 апреля 2015 г.</t>
  </si>
  <si>
    <t>1000 метров</t>
  </si>
  <si>
    <t xml:space="preserve">Позиция </t>
  </si>
  <si>
    <t>2.01,040</t>
  </si>
  <si>
    <t>1.38,050</t>
  </si>
  <si>
    <t>1.38,960</t>
  </si>
  <si>
    <t>1.48,580</t>
  </si>
  <si>
    <t>1.41,340</t>
  </si>
  <si>
    <t>1.41,860</t>
  </si>
  <si>
    <t>1.39,210</t>
  </si>
  <si>
    <t>1.48,710</t>
  </si>
  <si>
    <t>1.40,960</t>
  </si>
  <si>
    <t>1.39,430</t>
  </si>
  <si>
    <t>1.47,870</t>
  </si>
  <si>
    <t>1.49,140</t>
  </si>
  <si>
    <t>1.42,140</t>
  </si>
  <si>
    <t>1.41,820</t>
  </si>
  <si>
    <t>1.48,460</t>
  </si>
  <si>
    <t>1.49,240</t>
  </si>
  <si>
    <t>1.37,740</t>
  </si>
  <si>
    <t>1.56,210</t>
  </si>
  <si>
    <t>1.47,680</t>
  </si>
  <si>
    <t>1.49,890</t>
  </si>
  <si>
    <t>1.41,020</t>
  </si>
  <si>
    <t>1.39,370</t>
  </si>
  <si>
    <t>1.40,870</t>
  </si>
  <si>
    <t>1.44,870</t>
  </si>
  <si>
    <t>1.41,520</t>
  </si>
  <si>
    <t>1.56,680</t>
  </si>
  <si>
    <t>1.58,870</t>
  </si>
  <si>
    <t>1.45,110</t>
  </si>
  <si>
    <t>1.41,840</t>
  </si>
  <si>
    <t>1.39,520</t>
  </si>
  <si>
    <t>1.41,050</t>
  </si>
  <si>
    <t>1.45,490</t>
  </si>
  <si>
    <t>1.42,600</t>
  </si>
  <si>
    <t>2.01,460</t>
  </si>
  <si>
    <t>1.40,550</t>
  </si>
  <si>
    <t>1.38,690</t>
  </si>
  <si>
    <t>1.39,700</t>
  </si>
  <si>
    <t>1.41,410</t>
  </si>
  <si>
    <t>1.56,870</t>
  </si>
  <si>
    <t>1.38,520</t>
  </si>
  <si>
    <t>1.57,340</t>
  </si>
  <si>
    <t>1.42,750</t>
  </si>
  <si>
    <t>1.41,430</t>
  </si>
  <si>
    <t>1.42,020</t>
  </si>
  <si>
    <t>1.42,400</t>
  </si>
  <si>
    <t>1.42,860</t>
  </si>
  <si>
    <t>2.02,460</t>
  </si>
  <si>
    <t>3р</t>
  </si>
  <si>
    <t>1.43,020</t>
  </si>
  <si>
    <t>1.43,080</t>
  </si>
  <si>
    <t>1.44,780</t>
  </si>
  <si>
    <t>1.45,370</t>
  </si>
  <si>
    <t>1.45,740</t>
  </si>
  <si>
    <t>2.03,020</t>
  </si>
  <si>
    <t>1.43,180</t>
  </si>
  <si>
    <t>1.46,580</t>
  </si>
  <si>
    <t>1.46,740</t>
  </si>
  <si>
    <t>1.47,650</t>
  </si>
  <si>
    <t>1.31,140</t>
  </si>
  <si>
    <t>1.36,710</t>
  </si>
  <si>
    <t>1.28,550</t>
  </si>
  <si>
    <t>1.35,400</t>
  </si>
  <si>
    <t>1.35,250</t>
  </si>
  <si>
    <t>1.35,480</t>
  </si>
  <si>
    <t>1.32,140</t>
  </si>
  <si>
    <t>1.35,450</t>
  </si>
  <si>
    <t>1.30,770</t>
  </si>
  <si>
    <t>1.31,050</t>
  </si>
  <si>
    <t>1.32,650</t>
  </si>
  <si>
    <t>1.35,500</t>
  </si>
  <si>
    <t>1.32,810</t>
  </si>
  <si>
    <t>1.50,550</t>
  </si>
  <si>
    <t>1.28,370</t>
  </si>
  <si>
    <t>1.43,400</t>
  </si>
  <si>
    <t>1.33,340</t>
  </si>
  <si>
    <t>3ADV</t>
  </si>
  <si>
    <t>1.34,240</t>
  </si>
  <si>
    <t>1.29,650</t>
  </si>
  <si>
    <t>1.38,840</t>
  </si>
  <si>
    <t>1.50,710</t>
  </si>
  <si>
    <t>1.32,700</t>
  </si>
  <si>
    <t>1.30,710</t>
  </si>
  <si>
    <t>1.31,100</t>
  </si>
  <si>
    <t>1.31,610</t>
  </si>
  <si>
    <t>1.31,900</t>
  </si>
  <si>
    <t>1.31,520</t>
  </si>
  <si>
    <t>1.33,550</t>
  </si>
  <si>
    <t>1.37,520</t>
  </si>
  <si>
    <t>1.31,880</t>
  </si>
  <si>
    <t>1.31,780</t>
  </si>
  <si>
    <t>1.32,090</t>
  </si>
  <si>
    <t>1.38,240</t>
  </si>
  <si>
    <t>1.40,620</t>
  </si>
  <si>
    <t>1.33,430</t>
  </si>
  <si>
    <t>1.38,540</t>
  </si>
  <si>
    <t>1.33,370</t>
  </si>
  <si>
    <t>1.50,890</t>
  </si>
  <si>
    <t>1.34,270</t>
  </si>
  <si>
    <t>1.33,650</t>
  </si>
  <si>
    <t>1.32,580</t>
  </si>
  <si>
    <t>1.38,650</t>
  </si>
  <si>
    <t>1.39,270</t>
  </si>
  <si>
    <t>4ADV</t>
  </si>
  <si>
    <t>1.42,330</t>
  </si>
  <si>
    <t>1.35,080</t>
  </si>
  <si>
    <t>1.34,430</t>
  </si>
  <si>
    <t>1.34,700</t>
  </si>
  <si>
    <t>1.38,740</t>
  </si>
  <si>
    <t>1.39,970</t>
  </si>
  <si>
    <t>1.32,150</t>
  </si>
  <si>
    <t>1.34,180</t>
  </si>
  <si>
    <t>1.34,760</t>
  </si>
  <si>
    <t>1.40,140</t>
  </si>
  <si>
    <t>1.42,960</t>
  </si>
  <si>
    <t>1.35,220</t>
  </si>
  <si>
    <t>1.40,460</t>
  </si>
  <si>
    <t>1.44,050</t>
  </si>
  <si>
    <t>1.40,570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</si>
</sst>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ss.000"/>
    <numFmt numFmtId="165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Cambria"/>
      <family val="1"/>
    </font>
    <font>
      <sz val="10"/>
      <name val="Times New Roman"/>
      <family val="1"/>
    </font>
    <font>
      <b/>
      <sz val="18"/>
      <name val="Cambria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Cambria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double"/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" fontId="3" fillId="0" borderId="16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1" xfId="0" applyFont="1" applyBorder="1" applyAlignment="1">
      <alignment horizontal="center"/>
    </xf>
    <xf numFmtId="1" fontId="3" fillId="0" borderId="32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/>
    </xf>
    <xf numFmtId="0" fontId="10" fillId="0" borderId="48" xfId="0" applyFont="1" applyBorder="1" applyAlignment="1">
      <alignment/>
    </xf>
    <xf numFmtId="0" fontId="0" fillId="0" borderId="0" xfId="0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/>
    </xf>
    <xf numFmtId="49" fontId="8" fillId="0" borderId="54" xfId="0" applyNumberFormat="1" applyFont="1" applyBorder="1" applyAlignment="1">
      <alignment horizontal="left" vertical="top"/>
    </xf>
    <xf numFmtId="49" fontId="8" fillId="0" borderId="54" xfId="0" applyNumberFormat="1" applyFont="1" applyBorder="1" applyAlignment="1">
      <alignment horizontal="center" vertical="top"/>
    </xf>
    <xf numFmtId="0" fontId="8" fillId="0" borderId="54" xfId="0" applyFont="1" applyBorder="1" applyAlignment="1">
      <alignment horizontal="left" vertical="top" wrapText="1"/>
    </xf>
    <xf numFmtId="0" fontId="8" fillId="0" borderId="54" xfId="0" applyFont="1" applyBorder="1" applyAlignment="1">
      <alignment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3" fillId="0" borderId="54" xfId="0" applyFont="1" applyBorder="1" applyAlignment="1">
      <alignment horizontal="right" vertical="center" wrapText="1"/>
    </xf>
    <xf numFmtId="0" fontId="3" fillId="0" borderId="54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27" xfId="0" applyFont="1" applyBorder="1" applyAlignment="1">
      <alignment horizontal="center"/>
    </xf>
    <xf numFmtId="49" fontId="8" fillId="0" borderId="27" xfId="0" applyNumberFormat="1" applyFont="1" applyBorder="1" applyAlignment="1">
      <alignment horizontal="left" vertical="top"/>
    </xf>
    <xf numFmtId="0" fontId="3" fillId="0" borderId="27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/>
    </xf>
    <xf numFmtId="49" fontId="8" fillId="0" borderId="26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vertical="top" wrapText="1"/>
    </xf>
    <xf numFmtId="0" fontId="3" fillId="0" borderId="54" xfId="0" applyFont="1" applyBorder="1" applyAlignment="1">
      <alignment horizontal="right" vertical="center"/>
    </xf>
    <xf numFmtId="0" fontId="8" fillId="0" borderId="27" xfId="0" applyFont="1" applyBorder="1" applyAlignment="1">
      <alignment vertical="top" wrapText="1"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vertical="center" wrapText="1"/>
    </xf>
    <xf numFmtId="49" fontId="12" fillId="0" borderId="5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54" xfId="0" applyFont="1" applyBorder="1" applyAlignment="1">
      <alignment horizontal="left" vertical="center" wrapText="1"/>
    </xf>
    <xf numFmtId="0" fontId="8" fillId="0" borderId="54" xfId="0" applyFont="1" applyBorder="1" applyAlignment="1">
      <alignment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 vertical="center"/>
    </xf>
    <xf numFmtId="1" fontId="8" fillId="0" borderId="27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/>
    </xf>
    <xf numFmtId="0" fontId="11" fillId="0" borderId="26" xfId="0" applyFont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11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8" fillId="0" borderId="5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" fontId="8" fillId="0" borderId="54" xfId="0" applyNumberFormat="1" applyFont="1" applyBorder="1" applyAlignment="1">
      <alignment horizontal="right" vertical="center"/>
    </xf>
    <xf numFmtId="49" fontId="8" fillId="0" borderId="54" xfId="0" applyNumberFormat="1" applyFont="1" applyFill="1" applyBorder="1" applyAlignment="1">
      <alignment vertical="center" wrapText="1"/>
    </xf>
    <xf numFmtId="49" fontId="8" fillId="0" borderId="5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left" vertical="center"/>
    </xf>
    <xf numFmtId="14" fontId="8" fillId="0" borderId="26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54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8" fillId="0" borderId="5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/>
    </xf>
    <xf numFmtId="0" fontId="0" fillId="0" borderId="0" xfId="0" applyAlignment="1">
      <alignment horizontal="center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1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6" fillId="0" borderId="6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65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66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5" xfId="0" applyFont="1" applyBorder="1" applyAlignment="1">
      <alignment horizontal="center" textRotation="90" wrapText="1"/>
    </xf>
    <xf numFmtId="0" fontId="3" fillId="0" borderId="37" xfId="0" applyFont="1" applyBorder="1" applyAlignment="1">
      <alignment horizontal="center" textRotation="90" wrapText="1"/>
    </xf>
    <xf numFmtId="0" fontId="3" fillId="0" borderId="66" xfId="0" applyFont="1" applyBorder="1" applyAlignment="1">
      <alignment horizontal="center" textRotation="90" wrapText="1"/>
    </xf>
    <xf numFmtId="0" fontId="3" fillId="0" borderId="70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textRotation="90" wrapText="1"/>
    </xf>
    <xf numFmtId="0" fontId="3" fillId="0" borderId="71" xfId="0" applyFont="1" applyBorder="1" applyAlignment="1">
      <alignment horizontal="center" textRotation="90" wrapText="1"/>
    </xf>
    <xf numFmtId="0" fontId="3" fillId="0" borderId="6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3" fillId="0" borderId="73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8" xfId="0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152400</xdr:rowOff>
    </xdr:from>
    <xdr:to>
      <xdr:col>13</xdr:col>
      <xdr:colOff>361950</xdr:colOff>
      <xdr:row>3</xdr:row>
      <xdr:rowOff>95250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52400"/>
          <a:ext cx="5715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666750</xdr:colOff>
      <xdr:row>3</xdr:row>
      <xdr:rowOff>19050</xdr:rowOff>
    </xdr:to>
    <xdr:pic>
      <xdr:nvPicPr>
        <xdr:cNvPr id="2" name="Рисунок 5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0955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152400</xdr:rowOff>
    </xdr:from>
    <xdr:to>
      <xdr:col>15</xdr:col>
      <xdr:colOff>142875</xdr:colOff>
      <xdr:row>3</xdr:row>
      <xdr:rowOff>95250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52400"/>
          <a:ext cx="5715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180975</xdr:rowOff>
    </xdr:from>
    <xdr:to>
      <xdr:col>2</xdr:col>
      <xdr:colOff>933450</xdr:colOff>
      <xdr:row>2</xdr:row>
      <xdr:rowOff>276225</xdr:rowOff>
    </xdr:to>
    <xdr:pic>
      <xdr:nvPicPr>
        <xdr:cNvPr id="2" name="Рисунок 5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80975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361950</xdr:colOff>
      <xdr:row>1</xdr:row>
      <xdr:rowOff>0</xdr:rowOff>
    </xdr:from>
    <xdr:to>
      <xdr:col>16</xdr:col>
      <xdr:colOff>161925</xdr:colOff>
      <xdr:row>3</xdr:row>
      <xdr:rowOff>142875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00025"/>
          <a:ext cx="5715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733425</xdr:colOff>
      <xdr:row>3</xdr:row>
      <xdr:rowOff>9525</xdr:rowOff>
    </xdr:to>
    <xdr:pic>
      <xdr:nvPicPr>
        <xdr:cNvPr id="2" name="Рисунок 5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0025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0</xdr:row>
      <xdr:rowOff>9525</xdr:rowOff>
    </xdr:from>
    <xdr:to>
      <xdr:col>14</xdr:col>
      <xdr:colOff>333375</xdr:colOff>
      <xdr:row>3</xdr:row>
      <xdr:rowOff>19050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"/>
          <a:ext cx="60007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371475</xdr:colOff>
      <xdr:row>2</xdr:row>
      <xdr:rowOff>95250</xdr:rowOff>
    </xdr:to>
    <xdr:pic>
      <xdr:nvPicPr>
        <xdr:cNvPr id="2" name="Рисунок 4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57150</xdr:rowOff>
    </xdr:from>
    <xdr:to>
      <xdr:col>17</xdr:col>
      <xdr:colOff>361950</xdr:colOff>
      <xdr:row>3</xdr:row>
      <xdr:rowOff>19050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57150"/>
          <a:ext cx="6381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628650</xdr:colOff>
      <xdr:row>2</xdr:row>
      <xdr:rowOff>142875</xdr:rowOff>
    </xdr:to>
    <xdr:pic>
      <xdr:nvPicPr>
        <xdr:cNvPr id="2" name="Рисунок 4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0</xdr:row>
      <xdr:rowOff>47625</xdr:rowOff>
    </xdr:from>
    <xdr:to>
      <xdr:col>17</xdr:col>
      <xdr:colOff>314325</xdr:colOff>
      <xdr:row>3</xdr:row>
      <xdr:rowOff>57150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47625"/>
          <a:ext cx="5810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2</xdr:col>
      <xdr:colOff>723900</xdr:colOff>
      <xdr:row>2</xdr:row>
      <xdr:rowOff>171450</xdr:rowOff>
    </xdr:to>
    <xdr:pic>
      <xdr:nvPicPr>
        <xdr:cNvPr id="2" name="Рисунок 4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695325</xdr:colOff>
      <xdr:row>2</xdr:row>
      <xdr:rowOff>152400</xdr:rowOff>
    </xdr:to>
    <xdr:pic>
      <xdr:nvPicPr>
        <xdr:cNvPr id="1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28575</xdr:rowOff>
    </xdr:from>
    <xdr:to>
      <xdr:col>12</xdr:col>
      <xdr:colOff>304800</xdr:colOff>
      <xdr:row>2</xdr:row>
      <xdr:rowOff>276225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8575"/>
          <a:ext cx="6000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609600</xdr:colOff>
      <xdr:row>2</xdr:row>
      <xdr:rowOff>190500</xdr:rowOff>
    </xdr:to>
    <xdr:pic>
      <xdr:nvPicPr>
        <xdr:cNvPr id="1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47625</xdr:rowOff>
    </xdr:from>
    <xdr:to>
      <xdr:col>12</xdr:col>
      <xdr:colOff>314325</xdr:colOff>
      <xdr:row>3</xdr:row>
      <xdr:rowOff>28575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47625"/>
          <a:ext cx="6191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56;%20&#1102;&#1085;&#1080;&#1086;&#1088;&#1099;%20&#1057;.&#1055;&#1077;&#1090;&#1077;&#1088;&#1073;&#1091;&#1088;&#1075;\&#1056;&#1077;&#1079;&#1091;&#1083;&#1100;&#1090;&#1072;&#1090;&#1099;%20(&#1101;&#1089;&#1090;&#1072;&#1092;&#1077;&#1090;&#1099;)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88;&#1086;&#1090;&#1086;&#1082;&#1086;&#1083;&#1099;%20&#1096;&#1086;&#1088;&#1090;%20&#1088;&#1086;&#1089;&#1089;&#1080;&#1103;\&#1057;&#1077;&#1084;&#1080;&#1085;&#1072;&#1088;%20&#1050;&#1086;&#1083;&#1086;&#1084;&#1085;&#1072;%202014\&#1076;&#1083;&#1103;%20&#1091;&#1095;&#1072;&#1089;&#1090;&#1085;&#1080;&#1082;&#1086;&#1074;%20&#1089;&#1077;&#1084;&#1080;&#1085;&#1072;&#1088;&#1072;\&#1055;&#1088;&#1086;&#1090;&#108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56;%20&#1102;&#1085;&#1080;&#1086;&#1088;&#1099;%20&#1057;.&#1055;&#1077;&#1090;&#1077;&#1088;&#1073;&#1091;&#1088;&#1075;\&#1056;&#1077;&#1079;&#1091;&#1083;&#1100;&#1090;&#1072;&#1090;&#1099;%20(&#1084;&#1091;&#1078;&#1095;&#1080;&#1085;&#1099;%20&#1080;%20&#1078;&#1077;&#1085;&#1097;&#1080;&#1085;&#1099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вар. муж."/>
      <sheetName val="финал М"/>
      <sheetName val="Предвар. жен."/>
      <sheetName val="финал Ж"/>
      <sheetName val="итог муж."/>
      <sheetName val="итог жен."/>
      <sheetName val="const"/>
    </sheetNames>
    <sheetDataSet>
      <sheetData sheetId="6">
        <row r="23">
          <cell r="C23">
            <v>268</v>
          </cell>
        </row>
        <row r="24">
          <cell r="C24">
            <v>280</v>
          </cell>
        </row>
        <row r="25">
          <cell r="C25">
            <v>305</v>
          </cell>
        </row>
        <row r="26">
          <cell r="C26">
            <v>315</v>
          </cell>
        </row>
        <row r="27">
          <cell r="C27">
            <v>330</v>
          </cell>
        </row>
        <row r="28">
          <cell r="C28">
            <v>259.9</v>
          </cell>
        </row>
        <row r="29">
          <cell r="C29">
            <v>270</v>
          </cell>
        </row>
        <row r="30">
          <cell r="C30">
            <v>290</v>
          </cell>
        </row>
        <row r="31">
          <cell r="C31">
            <v>300</v>
          </cell>
        </row>
        <row r="32">
          <cell r="C32">
            <v>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1500"/>
      <sheetName val="500"/>
      <sheetName val="1000"/>
      <sheetName val="суперфинал"/>
      <sheetName val="протокол женщины"/>
      <sheetName val="протокол мужчины"/>
      <sheetName val="итоговый"/>
      <sheetName val="const"/>
      <sheetName val="Help"/>
    </sheetNames>
    <sheetDataSet>
      <sheetData sheetId="8">
        <row r="22">
          <cell r="C22">
            <v>150</v>
          </cell>
        </row>
        <row r="23">
          <cell r="C23">
            <v>158</v>
          </cell>
        </row>
        <row r="24">
          <cell r="C24">
            <v>165</v>
          </cell>
        </row>
        <row r="25">
          <cell r="C25">
            <v>172</v>
          </cell>
        </row>
        <row r="26">
          <cell r="C26">
            <v>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500"/>
      <sheetName val="800"/>
      <sheetName val="1500"/>
      <sheetName val="un"/>
      <sheetName val="un1500"/>
      <sheetName val="un 500"/>
      <sheetName val="un 1000"/>
      <sheetName val="dev"/>
      <sheetName val="const"/>
      <sheetName val="Результаты (мужчины и женщины)1"/>
    </sheetNames>
    <definedNames>
      <definedName name="Сортировка_4_дистанции_Юноши"/>
      <definedName name="Сумма_Юноши"/>
    </definedNames>
    <sheetDataSet>
      <sheetData sheetId="9">
        <row r="2">
          <cell r="C2" t="str">
            <v>Первенство России по шорт-треку среди юниоров</v>
          </cell>
        </row>
        <row r="3">
          <cell r="C3" t="str">
            <v>(отдельные дистанции и эстафета)</v>
          </cell>
        </row>
        <row r="4">
          <cell r="C4" t="str">
            <v>Министерство спорта Российской Федерации </v>
          </cell>
        </row>
        <row r="5">
          <cell r="C5" t="str">
            <v>Союз Конькобежцев России</v>
          </cell>
        </row>
        <row r="7">
          <cell r="C7" t="str">
            <v>05 апреля 2015 г.</v>
          </cell>
        </row>
        <row r="8">
          <cell r="C8" t="str">
            <v>06 апреля 2015 г.</v>
          </cell>
        </row>
        <row r="9">
          <cell r="C9" t="str">
            <v>07 апреля 2015 г.</v>
          </cell>
        </row>
        <row r="11">
          <cell r="C11" t="str">
            <v>ЮНИОРЫ</v>
          </cell>
        </row>
        <row r="15">
          <cell r="C15" t="str">
            <v>1500 метров</v>
          </cell>
        </row>
        <row r="16">
          <cell r="C16" t="str">
            <v>500 метров</v>
          </cell>
        </row>
        <row r="17">
          <cell r="C17" t="str">
            <v>1000 метров</v>
          </cell>
        </row>
        <row r="19">
          <cell r="C19" t="str">
            <v>г. Санкт-Петербург, ДС "Юбилейный"</v>
          </cell>
        </row>
        <row r="20">
          <cell r="C20" t="str">
            <v>Субъект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82"/>
  <sheetViews>
    <sheetView zoomScale="80" zoomScaleNormal="80" zoomScalePageLayoutView="0" workbookViewId="0" topLeftCell="A1">
      <selection activeCell="J17" sqref="J17"/>
    </sheetView>
  </sheetViews>
  <sheetFormatPr defaultColWidth="9.140625" defaultRowHeight="12.75"/>
  <cols>
    <col min="1" max="1" width="4.8515625" style="1" customWidth="1"/>
    <col min="2" max="2" width="5.00390625" style="1" customWidth="1"/>
    <col min="3" max="3" width="25.00390625" style="1" customWidth="1"/>
    <col min="4" max="4" width="33.28125" style="1" customWidth="1"/>
    <col min="5" max="5" width="4.7109375" style="1" customWidth="1"/>
    <col min="6" max="6" width="8.57421875" style="1" customWidth="1"/>
    <col min="7" max="7" width="5.00390625" style="1" customWidth="1"/>
    <col min="8" max="8" width="4.7109375" style="1" customWidth="1"/>
    <col min="9" max="9" width="8.140625" style="1" customWidth="1"/>
    <col min="10" max="10" width="5.00390625" style="1" customWidth="1"/>
    <col min="11" max="11" width="4.7109375" style="60" customWidth="1"/>
    <col min="12" max="12" width="8.7109375" style="1" customWidth="1"/>
    <col min="13" max="13" width="5.00390625" style="60" customWidth="1"/>
    <col min="14" max="14" width="9.7109375" style="1" customWidth="1"/>
    <col min="15" max="15" width="5.8515625" style="1" customWidth="1"/>
    <col min="16" max="16384" width="9.140625" style="1" customWidth="1"/>
  </cols>
  <sheetData>
    <row r="1" spans="1:15" ht="15.7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5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22.5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ht="22.5">
      <c r="A4" s="248" t="s">
        <v>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2:14" ht="15.75" customHeight="1">
      <c r="B5" s="2" t="s">
        <v>4</v>
      </c>
      <c r="C5" s="3"/>
      <c r="D5" s="3"/>
      <c r="E5" s="3"/>
      <c r="F5" s="3"/>
      <c r="G5" s="3"/>
      <c r="H5" s="3"/>
      <c r="I5" s="3"/>
      <c r="J5" s="3"/>
      <c r="K5" s="4"/>
      <c r="L5" s="3"/>
      <c r="M5" s="4"/>
      <c r="N5" s="5" t="s">
        <v>5</v>
      </c>
    </row>
    <row r="6" spans="1:15" ht="15.75" customHeight="1">
      <c r="A6" s="249" t="s">
        <v>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1:15" ht="15.75" customHeight="1" thickBot="1">
      <c r="A7" s="246" t="s">
        <v>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ht="14.25" customHeight="1" thickBot="1">
      <c r="A8" s="250" t="s">
        <v>8</v>
      </c>
      <c r="B8" s="250" t="s">
        <v>9</v>
      </c>
      <c r="C8" s="256" t="s">
        <v>10</v>
      </c>
      <c r="D8" s="259" t="s">
        <v>11</v>
      </c>
      <c r="E8" s="262" t="s">
        <v>12</v>
      </c>
      <c r="F8" s="263"/>
      <c r="G8" s="263"/>
      <c r="H8" s="263"/>
      <c r="I8" s="263"/>
      <c r="J8" s="263"/>
      <c r="K8" s="263"/>
      <c r="L8" s="263"/>
      <c r="M8" s="264"/>
      <c r="N8" s="250" t="s">
        <v>13</v>
      </c>
      <c r="O8" s="250" t="s">
        <v>14</v>
      </c>
    </row>
    <row r="9" spans="1:15" ht="12.75" customHeight="1">
      <c r="A9" s="251"/>
      <c r="B9" s="251"/>
      <c r="C9" s="257"/>
      <c r="D9" s="260"/>
      <c r="E9" s="253" t="s">
        <v>15</v>
      </c>
      <c r="F9" s="254"/>
      <c r="G9" s="255"/>
      <c r="H9" s="253" t="s">
        <v>16</v>
      </c>
      <c r="I9" s="254"/>
      <c r="J9" s="255"/>
      <c r="K9" s="253" t="s">
        <v>17</v>
      </c>
      <c r="L9" s="254"/>
      <c r="M9" s="255"/>
      <c r="N9" s="251"/>
      <c r="O9" s="251"/>
    </row>
    <row r="10" spans="1:15" ht="48.75" customHeight="1" thickBot="1">
      <c r="A10" s="252"/>
      <c r="B10" s="252"/>
      <c r="C10" s="258"/>
      <c r="D10" s="261"/>
      <c r="E10" s="7" t="s">
        <v>18</v>
      </c>
      <c r="F10" s="8" t="s">
        <v>19</v>
      </c>
      <c r="G10" s="9" t="s">
        <v>20</v>
      </c>
      <c r="H10" s="10" t="s">
        <v>18</v>
      </c>
      <c r="I10" s="8" t="s">
        <v>19</v>
      </c>
      <c r="J10" s="9" t="s">
        <v>20</v>
      </c>
      <c r="K10" s="11" t="s">
        <v>18</v>
      </c>
      <c r="L10" s="12" t="s">
        <v>19</v>
      </c>
      <c r="M10" s="9" t="s">
        <v>20</v>
      </c>
      <c r="N10" s="252"/>
      <c r="O10" s="252"/>
    </row>
    <row r="11" spans="1:15" ht="15" customHeight="1">
      <c r="A11" s="13">
        <v>1</v>
      </c>
      <c r="B11" s="14">
        <v>27</v>
      </c>
      <c r="C11" s="15" t="s">
        <v>21</v>
      </c>
      <c r="D11" s="16" t="s">
        <v>22</v>
      </c>
      <c r="E11" s="17">
        <v>4</v>
      </c>
      <c r="F11" s="18" t="s">
        <v>23</v>
      </c>
      <c r="G11" s="19">
        <v>1</v>
      </c>
      <c r="H11" s="20" t="s">
        <v>24</v>
      </c>
      <c r="I11" s="18" t="s">
        <v>25</v>
      </c>
      <c r="J11" s="20">
        <v>1</v>
      </c>
      <c r="K11" s="17" t="s">
        <v>26</v>
      </c>
      <c r="L11" s="18" t="s">
        <v>27</v>
      </c>
      <c r="M11" s="19">
        <v>1</v>
      </c>
      <c r="N11" s="21">
        <v>0.0019820601851851852</v>
      </c>
      <c r="O11" s="19" t="s">
        <v>28</v>
      </c>
    </row>
    <row r="12" spans="1:15" ht="15" customHeight="1">
      <c r="A12" s="22">
        <v>2</v>
      </c>
      <c r="B12" s="23">
        <v>21</v>
      </c>
      <c r="C12" s="24" t="s">
        <v>29</v>
      </c>
      <c r="D12" s="16" t="s">
        <v>30</v>
      </c>
      <c r="E12" s="25">
        <v>6</v>
      </c>
      <c r="F12" s="26" t="s">
        <v>31</v>
      </c>
      <c r="G12" s="27">
        <v>1</v>
      </c>
      <c r="H12" s="28" t="s">
        <v>32</v>
      </c>
      <c r="I12" s="26" t="s">
        <v>33</v>
      </c>
      <c r="J12" s="28">
        <v>1</v>
      </c>
      <c r="K12" s="25" t="s">
        <v>26</v>
      </c>
      <c r="L12" s="26" t="s">
        <v>34</v>
      </c>
      <c r="M12" s="27">
        <v>2</v>
      </c>
      <c r="N12" s="29">
        <v>0.0018006944444444446</v>
      </c>
      <c r="O12" s="30" t="s">
        <v>35</v>
      </c>
    </row>
    <row r="13" spans="1:15" ht="15" customHeight="1">
      <c r="A13" s="22">
        <v>3</v>
      </c>
      <c r="B13" s="23">
        <v>31</v>
      </c>
      <c r="C13" s="24" t="s">
        <v>36</v>
      </c>
      <c r="D13" s="16" t="s">
        <v>22</v>
      </c>
      <c r="E13" s="31">
        <v>1</v>
      </c>
      <c r="F13" s="32" t="s">
        <v>37</v>
      </c>
      <c r="G13" s="30">
        <v>1</v>
      </c>
      <c r="H13" s="33" t="s">
        <v>24</v>
      </c>
      <c r="I13" s="32" t="s">
        <v>38</v>
      </c>
      <c r="J13" s="33">
        <v>2</v>
      </c>
      <c r="K13" s="31" t="s">
        <v>26</v>
      </c>
      <c r="L13" s="32" t="s">
        <v>39</v>
      </c>
      <c r="M13" s="30">
        <v>3</v>
      </c>
      <c r="N13" s="29">
        <v>0.0017541666666666667</v>
      </c>
      <c r="O13" s="30" t="s">
        <v>35</v>
      </c>
    </row>
    <row r="14" spans="1:110" s="36" customFormat="1" ht="15" customHeight="1">
      <c r="A14" s="22">
        <v>4</v>
      </c>
      <c r="B14" s="14">
        <v>22</v>
      </c>
      <c r="C14" s="34" t="s">
        <v>40</v>
      </c>
      <c r="D14" s="16" t="s">
        <v>30</v>
      </c>
      <c r="E14" s="31">
        <v>2</v>
      </c>
      <c r="F14" s="32" t="s">
        <v>41</v>
      </c>
      <c r="G14" s="30">
        <v>1</v>
      </c>
      <c r="H14" s="31" t="s">
        <v>42</v>
      </c>
      <c r="I14" s="32" t="s">
        <v>43</v>
      </c>
      <c r="J14" s="33">
        <v>1</v>
      </c>
      <c r="K14" s="31" t="s">
        <v>26</v>
      </c>
      <c r="L14" s="32" t="s">
        <v>44</v>
      </c>
      <c r="M14" s="30">
        <v>4</v>
      </c>
      <c r="N14" s="29">
        <v>0.0017819444444444445</v>
      </c>
      <c r="O14" s="30" t="s">
        <v>35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s="36" customFormat="1" ht="15" customHeight="1">
      <c r="A15" s="22">
        <v>5</v>
      </c>
      <c r="B15" s="23">
        <v>1</v>
      </c>
      <c r="C15" s="37" t="s">
        <v>45</v>
      </c>
      <c r="D15" s="16" t="s">
        <v>46</v>
      </c>
      <c r="E15" s="38">
        <v>2</v>
      </c>
      <c r="F15" s="39" t="s">
        <v>47</v>
      </c>
      <c r="G15" s="40">
        <v>2</v>
      </c>
      <c r="H15" s="38" t="s">
        <v>42</v>
      </c>
      <c r="I15" s="39" t="s">
        <v>48</v>
      </c>
      <c r="J15" s="41">
        <v>2</v>
      </c>
      <c r="K15" s="38" t="s">
        <v>26</v>
      </c>
      <c r="L15" s="39" t="s">
        <v>49</v>
      </c>
      <c r="M15" s="40">
        <v>5</v>
      </c>
      <c r="N15" s="29">
        <v>0.0017858796296296297</v>
      </c>
      <c r="O15" s="30" t="s">
        <v>35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5" customHeight="1">
      <c r="A16" s="22">
        <v>6</v>
      </c>
      <c r="B16" s="14">
        <v>30</v>
      </c>
      <c r="C16" s="24" t="s">
        <v>50</v>
      </c>
      <c r="D16" s="16" t="s">
        <v>22</v>
      </c>
      <c r="E16" s="31">
        <v>5</v>
      </c>
      <c r="F16" s="32" t="s">
        <v>51</v>
      </c>
      <c r="G16" s="30">
        <v>1</v>
      </c>
      <c r="H16" s="33" t="s">
        <v>32</v>
      </c>
      <c r="I16" s="32" t="s">
        <v>52</v>
      </c>
      <c r="J16" s="33">
        <v>2</v>
      </c>
      <c r="K16" s="31" t="s">
        <v>26</v>
      </c>
      <c r="L16" s="32" t="s">
        <v>53</v>
      </c>
      <c r="M16" s="30">
        <v>6</v>
      </c>
      <c r="N16" s="29">
        <v>0.0018680555555555555</v>
      </c>
      <c r="O16" s="30" t="s">
        <v>28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s="36" customFormat="1" ht="15" customHeight="1">
      <c r="A17" s="22">
        <v>7</v>
      </c>
      <c r="B17" s="14">
        <v>8</v>
      </c>
      <c r="C17" s="37" t="s">
        <v>54</v>
      </c>
      <c r="D17" s="42" t="s">
        <v>55</v>
      </c>
      <c r="E17" s="31">
        <v>5</v>
      </c>
      <c r="F17" s="32" t="s">
        <v>56</v>
      </c>
      <c r="G17" s="30">
        <v>3</v>
      </c>
      <c r="H17" s="31" t="s">
        <v>32</v>
      </c>
      <c r="I17" s="32" t="s">
        <v>57</v>
      </c>
      <c r="J17" s="33">
        <v>3</v>
      </c>
      <c r="K17" s="31" t="s">
        <v>58</v>
      </c>
      <c r="L17" s="32" t="s">
        <v>59</v>
      </c>
      <c r="M17" s="30">
        <v>1</v>
      </c>
      <c r="N17" s="29">
        <v>0.0018706018518518518</v>
      </c>
      <c r="O17" s="30" t="s">
        <v>28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5" customHeight="1">
      <c r="A18" s="22">
        <v>8</v>
      </c>
      <c r="B18" s="14">
        <v>7</v>
      </c>
      <c r="C18" s="37" t="s">
        <v>60</v>
      </c>
      <c r="D18" s="42" t="s">
        <v>55</v>
      </c>
      <c r="E18" s="38">
        <v>2</v>
      </c>
      <c r="F18" s="39" t="s">
        <v>61</v>
      </c>
      <c r="G18" s="40">
        <v>3</v>
      </c>
      <c r="H18" s="38" t="s">
        <v>42</v>
      </c>
      <c r="I18" s="39" t="s">
        <v>62</v>
      </c>
      <c r="J18" s="41">
        <v>3</v>
      </c>
      <c r="K18" s="38" t="s">
        <v>58</v>
      </c>
      <c r="L18" s="39" t="s">
        <v>63</v>
      </c>
      <c r="M18" s="40">
        <v>2</v>
      </c>
      <c r="N18" s="29">
        <v>0.001788425925925926</v>
      </c>
      <c r="O18" s="30" t="s">
        <v>35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5" customHeight="1">
      <c r="A19" s="22">
        <v>9</v>
      </c>
      <c r="B19" s="14">
        <v>5</v>
      </c>
      <c r="C19" s="43" t="s">
        <v>64</v>
      </c>
      <c r="D19" s="42" t="s">
        <v>55</v>
      </c>
      <c r="E19" s="31">
        <v>4</v>
      </c>
      <c r="F19" s="32" t="s">
        <v>65</v>
      </c>
      <c r="G19" s="30">
        <v>3</v>
      </c>
      <c r="H19" s="33" t="s">
        <v>24</v>
      </c>
      <c r="I19" s="32" t="s">
        <v>66</v>
      </c>
      <c r="J19" s="33">
        <v>4</v>
      </c>
      <c r="K19" s="31" t="s">
        <v>58</v>
      </c>
      <c r="L19" s="32" t="s">
        <v>67</v>
      </c>
      <c r="M19" s="30">
        <v>3</v>
      </c>
      <c r="N19" s="29">
        <v>0.0018836805555555555</v>
      </c>
      <c r="O19" s="30" t="s">
        <v>28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5" customHeight="1">
      <c r="A20" s="22">
        <v>10</v>
      </c>
      <c r="B20" s="14">
        <v>35</v>
      </c>
      <c r="C20" s="24" t="s">
        <v>68</v>
      </c>
      <c r="D20" s="16" t="s">
        <v>69</v>
      </c>
      <c r="E20" s="31">
        <v>1</v>
      </c>
      <c r="F20" s="32" t="s">
        <v>70</v>
      </c>
      <c r="G20" s="30">
        <v>2</v>
      </c>
      <c r="H20" s="33" t="s">
        <v>24</v>
      </c>
      <c r="I20" s="32" t="s">
        <v>71</v>
      </c>
      <c r="J20" s="33">
        <v>3</v>
      </c>
      <c r="K20" s="31" t="s">
        <v>58</v>
      </c>
      <c r="L20" s="32" t="s">
        <v>72</v>
      </c>
      <c r="M20" s="30">
        <v>4</v>
      </c>
      <c r="N20" s="29">
        <v>0.0017552083333333334</v>
      </c>
      <c r="O20" s="30" t="s">
        <v>35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5" customHeight="1">
      <c r="A21" s="22">
        <v>11</v>
      </c>
      <c r="B21" s="14">
        <v>2</v>
      </c>
      <c r="C21" s="37" t="s">
        <v>73</v>
      </c>
      <c r="D21" s="44" t="s">
        <v>46</v>
      </c>
      <c r="E21" s="31">
        <v>5</v>
      </c>
      <c r="F21" s="32" t="s">
        <v>74</v>
      </c>
      <c r="G21" s="30">
        <v>2</v>
      </c>
      <c r="H21" s="33" t="s">
        <v>32</v>
      </c>
      <c r="I21" s="32" t="s">
        <v>75</v>
      </c>
      <c r="J21" s="33">
        <v>4</v>
      </c>
      <c r="K21" s="31" t="s">
        <v>58</v>
      </c>
      <c r="L21" s="32" t="s">
        <v>76</v>
      </c>
      <c r="M21" s="30">
        <v>5</v>
      </c>
      <c r="N21" s="29">
        <v>0.0018850694444444444</v>
      </c>
      <c r="O21" s="30" t="s">
        <v>28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5" customHeight="1">
      <c r="A22" s="22">
        <v>12</v>
      </c>
      <c r="B22" s="23">
        <v>34</v>
      </c>
      <c r="C22" s="24" t="s">
        <v>77</v>
      </c>
      <c r="D22" s="16" t="s">
        <v>69</v>
      </c>
      <c r="E22" s="31">
        <v>3</v>
      </c>
      <c r="F22" s="32" t="s">
        <v>78</v>
      </c>
      <c r="G22" s="30">
        <v>1</v>
      </c>
      <c r="H22" s="33" t="s">
        <v>42</v>
      </c>
      <c r="I22" s="32" t="s">
        <v>79</v>
      </c>
      <c r="J22" s="33">
        <v>4</v>
      </c>
      <c r="K22" s="31" t="s">
        <v>58</v>
      </c>
      <c r="L22" s="32" t="s">
        <v>80</v>
      </c>
      <c r="M22" s="33">
        <v>6</v>
      </c>
      <c r="N22" s="29">
        <v>0.0018575231481481483</v>
      </c>
      <c r="O22" s="30" t="s">
        <v>28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5" customHeight="1">
      <c r="A23" s="22">
        <v>13</v>
      </c>
      <c r="B23" s="14">
        <v>28</v>
      </c>
      <c r="C23" s="37" t="s">
        <v>81</v>
      </c>
      <c r="D23" s="16" t="s">
        <v>22</v>
      </c>
      <c r="E23" s="31">
        <v>6</v>
      </c>
      <c r="F23" s="32" t="s">
        <v>82</v>
      </c>
      <c r="G23" s="30">
        <v>2</v>
      </c>
      <c r="H23" s="33" t="s">
        <v>32</v>
      </c>
      <c r="I23" s="32" t="s">
        <v>83</v>
      </c>
      <c r="J23" s="33">
        <v>5</v>
      </c>
      <c r="K23" s="31"/>
      <c r="L23" s="32"/>
      <c r="M23" s="30"/>
      <c r="N23" s="29">
        <v>0.0018037037037037038</v>
      </c>
      <c r="O23" s="30" t="s">
        <v>35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5" customHeight="1">
      <c r="A24" s="22">
        <v>14</v>
      </c>
      <c r="B24" s="23">
        <v>6</v>
      </c>
      <c r="C24" s="45" t="s">
        <v>84</v>
      </c>
      <c r="D24" s="42" t="s">
        <v>55</v>
      </c>
      <c r="E24" s="31">
        <v>3</v>
      </c>
      <c r="F24" s="32" t="s">
        <v>85</v>
      </c>
      <c r="G24" s="30">
        <v>2</v>
      </c>
      <c r="H24" s="33" t="s">
        <v>42</v>
      </c>
      <c r="I24" s="32" t="s">
        <v>86</v>
      </c>
      <c r="J24" s="33">
        <v>5</v>
      </c>
      <c r="K24" s="31"/>
      <c r="L24" s="32"/>
      <c r="M24" s="30"/>
      <c r="N24" s="29">
        <v>0.0018668981481481483</v>
      </c>
      <c r="O24" s="30" t="s">
        <v>28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5" customHeight="1">
      <c r="A25" s="22">
        <v>15</v>
      </c>
      <c r="B25" s="23">
        <v>11</v>
      </c>
      <c r="C25" s="37" t="s">
        <v>87</v>
      </c>
      <c r="D25" s="44" t="s">
        <v>88</v>
      </c>
      <c r="E25" s="31">
        <v>4</v>
      </c>
      <c r="F25" s="32" t="s">
        <v>89</v>
      </c>
      <c r="G25" s="30">
        <v>2</v>
      </c>
      <c r="H25" s="33" t="s">
        <v>24</v>
      </c>
      <c r="I25" s="32" t="s">
        <v>90</v>
      </c>
      <c r="J25" s="33">
        <v>5</v>
      </c>
      <c r="K25" s="31"/>
      <c r="L25" s="32"/>
      <c r="M25" s="30"/>
      <c r="N25" s="29">
        <v>0.002011574074074074</v>
      </c>
      <c r="O25" s="30" t="s">
        <v>91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  <row r="26" spans="1:110" ht="15" customHeight="1">
      <c r="A26" s="22">
        <v>16</v>
      </c>
      <c r="B26" s="14">
        <v>15</v>
      </c>
      <c r="C26" s="37" t="s">
        <v>92</v>
      </c>
      <c r="D26" s="46" t="s">
        <v>93</v>
      </c>
      <c r="E26" s="31">
        <v>3</v>
      </c>
      <c r="F26" s="32" t="s">
        <v>94</v>
      </c>
      <c r="G26" s="30">
        <v>3</v>
      </c>
      <c r="H26" s="33" t="s">
        <v>42</v>
      </c>
      <c r="I26" s="32" t="s">
        <v>95</v>
      </c>
      <c r="J26" s="33">
        <v>6</v>
      </c>
      <c r="K26" s="31"/>
      <c r="L26" s="32"/>
      <c r="M26" s="30"/>
      <c r="N26" s="29">
        <v>0.001944675925925926</v>
      </c>
      <c r="O26" s="30" t="s">
        <v>28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</row>
    <row r="27" spans="1:110" ht="15" customHeight="1">
      <c r="A27" s="22">
        <v>17</v>
      </c>
      <c r="B27" s="23">
        <v>9</v>
      </c>
      <c r="C27" s="37" t="s">
        <v>96</v>
      </c>
      <c r="D27" s="42" t="s">
        <v>97</v>
      </c>
      <c r="E27" s="31">
        <v>2</v>
      </c>
      <c r="F27" s="32" t="s">
        <v>98</v>
      </c>
      <c r="G27" s="30">
        <v>5</v>
      </c>
      <c r="H27" s="33" t="s">
        <v>24</v>
      </c>
      <c r="I27" s="32" t="s">
        <v>99</v>
      </c>
      <c r="J27" s="33">
        <v>6</v>
      </c>
      <c r="K27" s="31"/>
      <c r="L27" s="32"/>
      <c r="M27" s="30"/>
      <c r="N27" s="29">
        <v>0.002029976851851852</v>
      </c>
      <c r="O27" s="30" t="s">
        <v>91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</row>
    <row r="28" spans="1:110" ht="15" customHeight="1">
      <c r="A28" s="22">
        <v>18</v>
      </c>
      <c r="B28" s="14">
        <v>12</v>
      </c>
      <c r="C28" s="37" t="s">
        <v>100</v>
      </c>
      <c r="D28" s="16" t="s">
        <v>101</v>
      </c>
      <c r="E28" s="31">
        <v>1</v>
      </c>
      <c r="F28" s="32" t="s">
        <v>102</v>
      </c>
      <c r="G28" s="30">
        <v>3</v>
      </c>
      <c r="H28" s="33" t="s">
        <v>24</v>
      </c>
      <c r="I28" s="32" t="s">
        <v>103</v>
      </c>
      <c r="J28" s="33"/>
      <c r="K28" s="31"/>
      <c r="L28" s="32"/>
      <c r="M28" s="30"/>
      <c r="N28" s="29">
        <v>0.001788888888888889</v>
      </c>
      <c r="O28" s="30" t="s">
        <v>35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</row>
    <row r="29" spans="1:110" s="36" customFormat="1" ht="15" customHeight="1">
      <c r="A29" s="22">
        <v>19</v>
      </c>
      <c r="B29" s="14">
        <v>33</v>
      </c>
      <c r="C29" s="24" t="s">
        <v>104</v>
      </c>
      <c r="D29" s="16" t="s">
        <v>105</v>
      </c>
      <c r="E29" s="38">
        <v>6</v>
      </c>
      <c r="F29" s="39" t="s">
        <v>106</v>
      </c>
      <c r="G29" s="40">
        <v>3</v>
      </c>
      <c r="H29" s="41" t="s">
        <v>32</v>
      </c>
      <c r="I29" s="39" t="s">
        <v>103</v>
      </c>
      <c r="J29" s="41"/>
      <c r="K29" s="38"/>
      <c r="L29" s="39"/>
      <c r="M29" s="40"/>
      <c r="N29" s="29">
        <v>0.0018159722222222223</v>
      </c>
      <c r="O29" s="30" t="s">
        <v>35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</row>
    <row r="30" spans="1:110" ht="15" customHeight="1">
      <c r="A30" s="22">
        <v>20</v>
      </c>
      <c r="B30" s="23">
        <v>4</v>
      </c>
      <c r="C30" s="37" t="s">
        <v>107</v>
      </c>
      <c r="D30" s="44" t="s">
        <v>46</v>
      </c>
      <c r="E30" s="31">
        <v>3</v>
      </c>
      <c r="F30" s="32" t="s">
        <v>98</v>
      </c>
      <c r="G30" s="30">
        <v>4</v>
      </c>
      <c r="H30" s="33" t="s">
        <v>108</v>
      </c>
      <c r="I30" s="32" t="s">
        <v>109</v>
      </c>
      <c r="J30" s="33">
        <v>1</v>
      </c>
      <c r="K30" s="31"/>
      <c r="L30" s="32"/>
      <c r="M30" s="30"/>
      <c r="N30" s="29">
        <v>0.0018119212962962965</v>
      </c>
      <c r="O30" s="30" t="s">
        <v>35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</row>
    <row r="31" spans="1:110" ht="12.75">
      <c r="A31" s="22">
        <v>21</v>
      </c>
      <c r="B31" s="14">
        <v>25</v>
      </c>
      <c r="C31" s="47" t="s">
        <v>110</v>
      </c>
      <c r="D31" s="46" t="s">
        <v>111</v>
      </c>
      <c r="E31" s="31">
        <v>5</v>
      </c>
      <c r="F31" s="32" t="s">
        <v>112</v>
      </c>
      <c r="G31" s="30">
        <v>4</v>
      </c>
      <c r="H31" s="33" t="s">
        <v>113</v>
      </c>
      <c r="I31" s="32" t="s">
        <v>114</v>
      </c>
      <c r="J31" s="33">
        <v>1</v>
      </c>
      <c r="K31" s="31"/>
      <c r="L31" s="32"/>
      <c r="M31" s="30"/>
      <c r="N31" s="29">
        <v>0.0019800925925925928</v>
      </c>
      <c r="O31" s="30" t="s">
        <v>28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</row>
    <row r="32" spans="1:110" ht="15" customHeight="1">
      <c r="A32" s="22">
        <v>22</v>
      </c>
      <c r="B32" s="23">
        <v>29</v>
      </c>
      <c r="C32" s="24" t="s">
        <v>115</v>
      </c>
      <c r="D32" s="16" t="s">
        <v>22</v>
      </c>
      <c r="E32" s="31">
        <v>3</v>
      </c>
      <c r="F32" s="32" t="s">
        <v>98</v>
      </c>
      <c r="G32" s="30">
        <v>5</v>
      </c>
      <c r="H32" s="33" t="s">
        <v>116</v>
      </c>
      <c r="I32" s="32" t="s">
        <v>117</v>
      </c>
      <c r="J32" s="33">
        <v>1</v>
      </c>
      <c r="K32" s="31"/>
      <c r="L32" s="32"/>
      <c r="M32" s="30"/>
      <c r="N32" s="29">
        <v>0.002009837962962963</v>
      </c>
      <c r="O32" s="30" t="s">
        <v>91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</row>
    <row r="33" spans="1:110" ht="15" customHeight="1">
      <c r="A33" s="22">
        <v>23</v>
      </c>
      <c r="B33" s="23">
        <v>24</v>
      </c>
      <c r="C33" s="47" t="s">
        <v>118</v>
      </c>
      <c r="D33" s="46" t="s">
        <v>111</v>
      </c>
      <c r="E33" s="31">
        <v>1</v>
      </c>
      <c r="F33" s="32" t="s">
        <v>119</v>
      </c>
      <c r="G33" s="30">
        <v>4</v>
      </c>
      <c r="H33" s="33" t="s">
        <v>108</v>
      </c>
      <c r="I33" s="32" t="s">
        <v>120</v>
      </c>
      <c r="J33" s="33">
        <v>2</v>
      </c>
      <c r="K33" s="31"/>
      <c r="L33" s="32"/>
      <c r="M33" s="30"/>
      <c r="N33" s="29">
        <v>0.0018043981481481483</v>
      </c>
      <c r="O33" s="30" t="s">
        <v>35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</row>
    <row r="34" spans="1:110" ht="15" customHeight="1">
      <c r="A34" s="22">
        <v>24</v>
      </c>
      <c r="B34" s="14">
        <v>3</v>
      </c>
      <c r="C34" s="37" t="s">
        <v>121</v>
      </c>
      <c r="D34" s="44" t="s">
        <v>46</v>
      </c>
      <c r="E34" s="31">
        <v>4</v>
      </c>
      <c r="F34" s="32" t="s">
        <v>122</v>
      </c>
      <c r="G34" s="30">
        <v>4</v>
      </c>
      <c r="H34" s="33" t="s">
        <v>116</v>
      </c>
      <c r="I34" s="32" t="s">
        <v>123</v>
      </c>
      <c r="J34" s="33">
        <v>2</v>
      </c>
      <c r="K34" s="31"/>
      <c r="L34" s="32"/>
      <c r="M34" s="30"/>
      <c r="N34" s="29">
        <v>0.0020113425925925928</v>
      </c>
      <c r="O34" s="30" t="s">
        <v>91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</row>
    <row r="35" spans="1:110" ht="15" customHeight="1">
      <c r="A35" s="22">
        <v>25</v>
      </c>
      <c r="B35" s="14">
        <v>32</v>
      </c>
      <c r="C35" s="37" t="s">
        <v>124</v>
      </c>
      <c r="D35" s="16" t="s">
        <v>69</v>
      </c>
      <c r="E35" s="31">
        <v>5</v>
      </c>
      <c r="F35" s="32" t="s">
        <v>125</v>
      </c>
      <c r="G35" s="30">
        <v>5</v>
      </c>
      <c r="H35" s="33" t="s">
        <v>113</v>
      </c>
      <c r="I35" s="32" t="s">
        <v>126</v>
      </c>
      <c r="J35" s="33">
        <v>2</v>
      </c>
      <c r="K35" s="31"/>
      <c r="L35" s="32"/>
      <c r="M35" s="30"/>
      <c r="N35" s="29">
        <v>0.002003935185185185</v>
      </c>
      <c r="O35" s="30" t="s">
        <v>91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</row>
    <row r="36" spans="1:110" ht="15" customHeight="1">
      <c r="A36" s="22">
        <v>26</v>
      </c>
      <c r="B36" s="23">
        <v>14</v>
      </c>
      <c r="C36" s="37" t="s">
        <v>127</v>
      </c>
      <c r="D36" s="16" t="s">
        <v>93</v>
      </c>
      <c r="E36" s="31">
        <v>6</v>
      </c>
      <c r="F36" s="32" t="s">
        <v>128</v>
      </c>
      <c r="G36" s="30">
        <v>4</v>
      </c>
      <c r="H36" s="33" t="s">
        <v>116</v>
      </c>
      <c r="I36" s="32" t="s">
        <v>129</v>
      </c>
      <c r="J36" s="33">
        <v>3</v>
      </c>
      <c r="K36" s="31"/>
      <c r="L36" s="32"/>
      <c r="M36" s="30"/>
      <c r="N36" s="29">
        <v>0.0018292824074074075</v>
      </c>
      <c r="O36" s="30" t="s">
        <v>35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</row>
    <row r="37" spans="1:110" ht="15" customHeight="1">
      <c r="A37" s="22">
        <v>27</v>
      </c>
      <c r="B37" s="14">
        <v>18</v>
      </c>
      <c r="C37" s="37" t="s">
        <v>130</v>
      </c>
      <c r="D37" s="46" t="s">
        <v>93</v>
      </c>
      <c r="E37" s="31">
        <v>1</v>
      </c>
      <c r="F37" s="32" t="s">
        <v>131</v>
      </c>
      <c r="G37" s="30">
        <v>5</v>
      </c>
      <c r="H37" s="33" t="s">
        <v>108</v>
      </c>
      <c r="I37" s="32" t="s">
        <v>132</v>
      </c>
      <c r="J37" s="33">
        <v>3</v>
      </c>
      <c r="K37" s="31"/>
      <c r="L37" s="32"/>
      <c r="M37" s="30"/>
      <c r="N37" s="29">
        <v>0.0018421296296296295</v>
      </c>
      <c r="O37" s="30" t="s">
        <v>35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</row>
    <row r="38" spans="1:110" ht="15" customHeight="1">
      <c r="A38" s="22">
        <v>28</v>
      </c>
      <c r="B38" s="14">
        <v>23</v>
      </c>
      <c r="C38" s="34" t="s">
        <v>133</v>
      </c>
      <c r="D38" s="16" t="s">
        <v>111</v>
      </c>
      <c r="E38" s="31">
        <v>3</v>
      </c>
      <c r="F38" s="32" t="s">
        <v>98</v>
      </c>
      <c r="G38" s="30">
        <v>6</v>
      </c>
      <c r="H38" s="33" t="s">
        <v>113</v>
      </c>
      <c r="I38" s="32" t="s">
        <v>134</v>
      </c>
      <c r="J38" s="33">
        <v>3</v>
      </c>
      <c r="K38" s="31"/>
      <c r="L38" s="32"/>
      <c r="M38" s="30"/>
      <c r="N38" s="29">
        <v>0.002042013888888889</v>
      </c>
      <c r="O38" s="30" t="s">
        <v>91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</row>
    <row r="39" spans="1:110" ht="15" customHeight="1">
      <c r="A39" s="22">
        <v>29</v>
      </c>
      <c r="B39" s="14">
        <v>17</v>
      </c>
      <c r="C39" s="37" t="s">
        <v>135</v>
      </c>
      <c r="D39" s="46" t="s">
        <v>93</v>
      </c>
      <c r="E39" s="31">
        <v>2</v>
      </c>
      <c r="F39" s="32" t="s">
        <v>136</v>
      </c>
      <c r="G39" s="30">
        <v>4</v>
      </c>
      <c r="H39" s="33" t="s">
        <v>113</v>
      </c>
      <c r="I39" s="32" t="s">
        <v>137</v>
      </c>
      <c r="J39" s="33">
        <v>4</v>
      </c>
      <c r="K39" s="31"/>
      <c r="L39" s="32"/>
      <c r="M39" s="30"/>
      <c r="N39" s="29">
        <v>0.001982291666666667</v>
      </c>
      <c r="O39" s="30" t="s">
        <v>28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</row>
    <row r="40" spans="1:110" ht="15" customHeight="1">
      <c r="A40" s="22">
        <v>30</v>
      </c>
      <c r="B40" s="14">
        <v>13</v>
      </c>
      <c r="C40" s="37" t="s">
        <v>138</v>
      </c>
      <c r="D40" s="16" t="s">
        <v>101</v>
      </c>
      <c r="E40" s="31">
        <v>6</v>
      </c>
      <c r="F40" s="32" t="s">
        <v>139</v>
      </c>
      <c r="G40" s="30">
        <v>5</v>
      </c>
      <c r="H40" s="33" t="s">
        <v>116</v>
      </c>
      <c r="I40" s="32" t="s">
        <v>140</v>
      </c>
      <c r="J40" s="33">
        <v>4</v>
      </c>
      <c r="K40" s="31"/>
      <c r="L40" s="32"/>
      <c r="M40" s="30"/>
      <c r="N40" s="29">
        <v>0.001893287037037037</v>
      </c>
      <c r="O40" s="30" t="s">
        <v>28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</row>
    <row r="41" spans="1:110" ht="15" customHeight="1">
      <c r="A41" s="22">
        <v>31</v>
      </c>
      <c r="B41" s="23">
        <v>26</v>
      </c>
      <c r="C41" s="47" t="s">
        <v>141</v>
      </c>
      <c r="D41" s="46" t="s">
        <v>111</v>
      </c>
      <c r="E41" s="31">
        <v>6</v>
      </c>
      <c r="F41" s="32" t="s">
        <v>142</v>
      </c>
      <c r="G41" s="30">
        <v>6</v>
      </c>
      <c r="H41" s="33" t="s">
        <v>108</v>
      </c>
      <c r="I41" s="32" t="s">
        <v>143</v>
      </c>
      <c r="J41" s="33">
        <v>4</v>
      </c>
      <c r="K41" s="31"/>
      <c r="L41" s="32"/>
      <c r="M41" s="30"/>
      <c r="N41" s="29">
        <v>0.001851851851851852</v>
      </c>
      <c r="O41" s="30" t="s">
        <v>35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</row>
    <row r="42" spans="1:110" ht="15" customHeight="1">
      <c r="A42" s="48">
        <v>32</v>
      </c>
      <c r="B42" s="49">
        <v>16</v>
      </c>
      <c r="C42" s="50" t="s">
        <v>144</v>
      </c>
      <c r="D42" s="51" t="s">
        <v>93</v>
      </c>
      <c r="E42" s="52">
        <v>1</v>
      </c>
      <c r="F42" s="53" t="s">
        <v>145</v>
      </c>
      <c r="G42" s="54">
        <v>6</v>
      </c>
      <c r="H42" s="55" t="s">
        <v>108</v>
      </c>
      <c r="I42" s="53" t="s">
        <v>146</v>
      </c>
      <c r="J42" s="55">
        <v>5</v>
      </c>
      <c r="K42" s="52"/>
      <c r="L42" s="53"/>
      <c r="M42" s="54"/>
      <c r="N42" s="56">
        <v>0.001892824074074074</v>
      </c>
      <c r="O42" s="40" t="s">
        <v>28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</row>
    <row r="43" spans="1:110" ht="15" customHeight="1">
      <c r="A43" s="22">
        <v>33</v>
      </c>
      <c r="B43" s="23">
        <v>19</v>
      </c>
      <c r="C43" s="37" t="s">
        <v>147</v>
      </c>
      <c r="D43" s="46" t="s">
        <v>93</v>
      </c>
      <c r="E43" s="31">
        <v>5</v>
      </c>
      <c r="F43" s="32" t="s">
        <v>148</v>
      </c>
      <c r="G43" s="30">
        <v>6</v>
      </c>
      <c r="H43" s="31" t="s">
        <v>116</v>
      </c>
      <c r="I43" s="32" t="s">
        <v>149</v>
      </c>
      <c r="J43" s="30">
        <v>5</v>
      </c>
      <c r="K43" s="31"/>
      <c r="L43" s="32"/>
      <c r="M43" s="30"/>
      <c r="N43" s="29">
        <v>0.0020687500000000003</v>
      </c>
      <c r="O43" s="30" t="s">
        <v>91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</row>
    <row r="44" spans="1:110" ht="15.75" customHeight="1">
      <c r="A44" s="22">
        <v>34</v>
      </c>
      <c r="B44" s="14">
        <v>20</v>
      </c>
      <c r="C44" s="24" t="s">
        <v>150</v>
      </c>
      <c r="D44" s="46" t="s">
        <v>93</v>
      </c>
      <c r="E44" s="31">
        <v>4</v>
      </c>
      <c r="F44" s="32" t="s">
        <v>151</v>
      </c>
      <c r="G44" s="30">
        <v>5</v>
      </c>
      <c r="H44" s="57" t="s">
        <v>113</v>
      </c>
      <c r="I44" s="32" t="s">
        <v>152</v>
      </c>
      <c r="J44" s="33"/>
      <c r="K44" s="31"/>
      <c r="L44" s="32"/>
      <c r="M44" s="30"/>
      <c r="N44" s="29">
        <v>0.0022905092592592595</v>
      </c>
      <c r="O44" s="58" t="s">
        <v>153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</row>
    <row r="45" spans="1:110" ht="15.75" customHeight="1">
      <c r="A45" s="48"/>
      <c r="B45" s="14">
        <v>10</v>
      </c>
      <c r="C45" s="47" t="s">
        <v>154</v>
      </c>
      <c r="D45" s="46" t="s">
        <v>88</v>
      </c>
      <c r="E45" s="38">
        <v>2</v>
      </c>
      <c r="F45" s="39" t="s">
        <v>103</v>
      </c>
      <c r="G45" s="40"/>
      <c r="H45" s="41"/>
      <c r="I45" s="39"/>
      <c r="J45" s="41"/>
      <c r="K45" s="38"/>
      <c r="L45" s="39"/>
      <c r="M45" s="40"/>
      <c r="N45" s="59" t="s">
        <v>155</v>
      </c>
      <c r="O45" s="40" t="s">
        <v>155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</row>
    <row r="46" spans="5:110" ht="12.75">
      <c r="E46" s="60"/>
      <c r="F46" s="60"/>
      <c r="G46" s="60"/>
      <c r="H46" s="60"/>
      <c r="I46" s="60"/>
      <c r="J46" s="60"/>
      <c r="L46" s="60"/>
      <c r="N46" s="60"/>
      <c r="O46" s="60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</row>
    <row r="47" spans="5:110" ht="12.75">
      <c r="E47" s="60"/>
      <c r="F47" s="60"/>
      <c r="G47" s="60"/>
      <c r="H47" s="60"/>
      <c r="I47" s="60"/>
      <c r="J47" s="60"/>
      <c r="L47" s="60"/>
      <c r="N47" s="60"/>
      <c r="O47" s="60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</row>
    <row r="48" spans="5:110" ht="12.75">
      <c r="E48" s="60"/>
      <c r="F48" s="60"/>
      <c r="G48" s="60"/>
      <c r="H48" s="60"/>
      <c r="I48" s="60"/>
      <c r="J48" s="60"/>
      <c r="L48" s="60"/>
      <c r="N48" s="60"/>
      <c r="O48" s="60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</row>
    <row r="49" spans="5:110" ht="12.75">
      <c r="E49" s="60"/>
      <c r="F49" s="60"/>
      <c r="G49" s="60"/>
      <c r="H49" s="60"/>
      <c r="I49" s="60"/>
      <c r="J49" s="60"/>
      <c r="L49" s="60"/>
      <c r="N49" s="60"/>
      <c r="O49" s="60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</row>
    <row r="50" spans="5:110" ht="12.75">
      <c r="E50" s="60"/>
      <c r="F50" s="60"/>
      <c r="G50" s="60"/>
      <c r="H50" s="60"/>
      <c r="I50" s="60"/>
      <c r="J50" s="60"/>
      <c r="L50" s="60"/>
      <c r="N50" s="60"/>
      <c r="O50" s="60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</row>
    <row r="51" spans="5:110" ht="12.75">
      <c r="E51" s="60"/>
      <c r="F51" s="60"/>
      <c r="G51" s="60"/>
      <c r="H51" s="60"/>
      <c r="I51" s="60"/>
      <c r="J51" s="60"/>
      <c r="L51" s="60"/>
      <c r="N51" s="60"/>
      <c r="O51" s="60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5:110" ht="12.75">
      <c r="E52" s="60"/>
      <c r="F52" s="60"/>
      <c r="G52" s="60"/>
      <c r="H52" s="60"/>
      <c r="I52" s="60"/>
      <c r="J52" s="60"/>
      <c r="L52" s="60"/>
      <c r="N52" s="60"/>
      <c r="O52" s="60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</row>
    <row r="53" spans="5:110" ht="12.75">
      <c r="E53" s="60"/>
      <c r="F53" s="60"/>
      <c r="G53" s="60"/>
      <c r="H53" s="60"/>
      <c r="I53" s="60"/>
      <c r="J53" s="60"/>
      <c r="L53" s="60"/>
      <c r="N53" s="60"/>
      <c r="O53" s="60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</row>
    <row r="54" spans="5:110" ht="12.75">
      <c r="E54" s="60"/>
      <c r="F54" s="60"/>
      <c r="G54" s="60"/>
      <c r="H54" s="60"/>
      <c r="I54" s="60"/>
      <c r="J54" s="60"/>
      <c r="L54" s="60"/>
      <c r="N54" s="60"/>
      <c r="O54" s="60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</row>
    <row r="55" spans="5:110" ht="12.75">
      <c r="E55" s="60"/>
      <c r="F55" s="60"/>
      <c r="G55" s="60"/>
      <c r="H55" s="60"/>
      <c r="I55" s="60"/>
      <c r="J55" s="60"/>
      <c r="L55" s="60"/>
      <c r="N55" s="60"/>
      <c r="O55" s="60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</row>
    <row r="56" spans="5:110" ht="12.75">
      <c r="E56" s="60"/>
      <c r="F56" s="60"/>
      <c r="G56" s="60"/>
      <c r="H56" s="60"/>
      <c r="I56" s="60"/>
      <c r="J56" s="60"/>
      <c r="L56" s="60"/>
      <c r="N56" s="60"/>
      <c r="O56" s="60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</row>
    <row r="57" spans="5:110" ht="12.75">
      <c r="E57" s="60"/>
      <c r="F57" s="60"/>
      <c r="G57" s="60"/>
      <c r="H57" s="60"/>
      <c r="I57" s="60"/>
      <c r="J57" s="60"/>
      <c r="L57" s="60"/>
      <c r="N57" s="60"/>
      <c r="O57" s="60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</row>
    <row r="58" spans="5:110" ht="12.75">
      <c r="E58" s="60"/>
      <c r="F58" s="60"/>
      <c r="G58" s="60"/>
      <c r="H58" s="60"/>
      <c r="I58" s="60"/>
      <c r="J58" s="60"/>
      <c r="L58" s="60"/>
      <c r="N58" s="60"/>
      <c r="O58" s="60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</row>
    <row r="59" spans="5:110" ht="12.75">
      <c r="E59" s="60"/>
      <c r="F59" s="60"/>
      <c r="G59" s="60"/>
      <c r="H59" s="60"/>
      <c r="I59" s="60"/>
      <c r="J59" s="60"/>
      <c r="L59" s="60"/>
      <c r="N59" s="60"/>
      <c r="O59" s="60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</row>
    <row r="60" spans="5:110" ht="12.75">
      <c r="E60" s="60"/>
      <c r="F60" s="60"/>
      <c r="G60" s="60"/>
      <c r="H60" s="60"/>
      <c r="I60" s="60"/>
      <c r="J60" s="60"/>
      <c r="L60" s="60"/>
      <c r="N60" s="60"/>
      <c r="O60" s="60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</row>
    <row r="61" spans="5:110" ht="12.75">
      <c r="E61" s="60"/>
      <c r="F61" s="60"/>
      <c r="G61" s="60"/>
      <c r="H61" s="60"/>
      <c r="I61" s="60"/>
      <c r="J61" s="60"/>
      <c r="L61" s="60"/>
      <c r="N61" s="60"/>
      <c r="O61" s="60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</row>
    <row r="62" spans="5:110" ht="12.75">
      <c r="E62" s="60"/>
      <c r="F62" s="60"/>
      <c r="G62" s="60"/>
      <c r="H62" s="60"/>
      <c r="I62" s="60"/>
      <c r="J62" s="60"/>
      <c r="L62" s="60"/>
      <c r="N62" s="60"/>
      <c r="O62" s="60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</row>
    <row r="63" spans="5:110" ht="12.75">
      <c r="E63" s="60"/>
      <c r="F63" s="60"/>
      <c r="G63" s="60"/>
      <c r="H63" s="60"/>
      <c r="I63" s="60"/>
      <c r="J63" s="60"/>
      <c r="L63" s="60"/>
      <c r="N63" s="60"/>
      <c r="O63" s="60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</row>
    <row r="64" spans="5:110" ht="12.75">
      <c r="E64" s="60"/>
      <c r="F64" s="60"/>
      <c r="G64" s="60"/>
      <c r="H64" s="60"/>
      <c r="I64" s="60"/>
      <c r="J64" s="60"/>
      <c r="L64" s="60"/>
      <c r="N64" s="60"/>
      <c r="O64" s="60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</row>
    <row r="65" spans="5:110" ht="12.75">
      <c r="E65" s="60"/>
      <c r="F65" s="60"/>
      <c r="G65" s="60"/>
      <c r="H65" s="60"/>
      <c r="I65" s="60"/>
      <c r="J65" s="60"/>
      <c r="L65" s="60"/>
      <c r="N65" s="60"/>
      <c r="O65" s="60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</row>
    <row r="66" spans="5:110" ht="12.75">
      <c r="E66" s="60"/>
      <c r="F66" s="60"/>
      <c r="G66" s="60"/>
      <c r="H66" s="60"/>
      <c r="I66" s="60"/>
      <c r="J66" s="60"/>
      <c r="L66" s="60"/>
      <c r="N66" s="60"/>
      <c r="O66" s="60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</row>
    <row r="67" spans="5:110" ht="12.75">
      <c r="E67" s="60"/>
      <c r="F67" s="60"/>
      <c r="G67" s="60"/>
      <c r="H67" s="60"/>
      <c r="I67" s="60"/>
      <c r="J67" s="60"/>
      <c r="L67" s="60"/>
      <c r="N67" s="60"/>
      <c r="O67" s="60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</row>
    <row r="68" spans="5:110" ht="12.75">
      <c r="E68" s="60"/>
      <c r="F68" s="60"/>
      <c r="G68" s="60"/>
      <c r="H68" s="60"/>
      <c r="I68" s="60"/>
      <c r="J68" s="60"/>
      <c r="L68" s="60"/>
      <c r="N68" s="60"/>
      <c r="O68" s="60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</row>
    <row r="69" spans="5:110" ht="12.75">
      <c r="E69" s="60"/>
      <c r="F69" s="60"/>
      <c r="G69" s="60"/>
      <c r="H69" s="60"/>
      <c r="I69" s="60"/>
      <c r="J69" s="60"/>
      <c r="L69" s="60"/>
      <c r="N69" s="60"/>
      <c r="O69" s="60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</row>
    <row r="70" spans="5:15" ht="12.75">
      <c r="E70" s="60"/>
      <c r="F70" s="60"/>
      <c r="G70" s="60"/>
      <c r="H70" s="60"/>
      <c r="I70" s="60"/>
      <c r="J70" s="60"/>
      <c r="L70" s="60"/>
      <c r="N70" s="60"/>
      <c r="O70" s="60"/>
    </row>
    <row r="71" spans="5:15" ht="12.75">
      <c r="E71" s="60"/>
      <c r="F71" s="60"/>
      <c r="G71" s="60"/>
      <c r="H71" s="60"/>
      <c r="I71" s="60"/>
      <c r="J71" s="60"/>
      <c r="L71" s="60"/>
      <c r="N71" s="60"/>
      <c r="O71" s="60"/>
    </row>
    <row r="72" spans="5:15" ht="12.75">
      <c r="E72" s="60"/>
      <c r="F72" s="60"/>
      <c r="G72" s="60"/>
      <c r="H72" s="60"/>
      <c r="I72" s="60"/>
      <c r="J72" s="60"/>
      <c r="L72" s="60"/>
      <c r="N72" s="60"/>
      <c r="O72" s="60"/>
    </row>
    <row r="73" spans="5:15" ht="12.75">
      <c r="E73" s="60"/>
      <c r="F73" s="60"/>
      <c r="G73" s="60"/>
      <c r="H73" s="60"/>
      <c r="I73" s="60"/>
      <c r="J73" s="60"/>
      <c r="L73" s="60"/>
      <c r="N73" s="60"/>
      <c r="O73" s="60"/>
    </row>
    <row r="74" spans="5:15" ht="12.75">
      <c r="E74" s="60"/>
      <c r="F74" s="60"/>
      <c r="G74" s="60"/>
      <c r="H74" s="60"/>
      <c r="I74" s="60"/>
      <c r="J74" s="60"/>
      <c r="L74" s="60"/>
      <c r="N74" s="60"/>
      <c r="O74" s="60"/>
    </row>
    <row r="75" spans="5:15" ht="12.75">
      <c r="E75" s="60"/>
      <c r="F75" s="60"/>
      <c r="G75" s="60"/>
      <c r="H75" s="60"/>
      <c r="I75" s="60"/>
      <c r="J75" s="60"/>
      <c r="L75" s="60"/>
      <c r="N75" s="60"/>
      <c r="O75" s="60"/>
    </row>
    <row r="76" spans="5:15" ht="12.75">
      <c r="E76" s="60"/>
      <c r="F76" s="60"/>
      <c r="G76" s="60"/>
      <c r="H76" s="60"/>
      <c r="I76" s="60"/>
      <c r="J76" s="60"/>
      <c r="L76" s="60"/>
      <c r="N76" s="60"/>
      <c r="O76" s="60"/>
    </row>
    <row r="77" spans="5:15" ht="12.75">
      <c r="E77" s="60"/>
      <c r="F77" s="60"/>
      <c r="G77" s="60"/>
      <c r="H77" s="60"/>
      <c r="I77" s="60"/>
      <c r="J77" s="60"/>
      <c r="L77" s="60"/>
      <c r="N77" s="60"/>
      <c r="O77" s="60"/>
    </row>
    <row r="78" spans="5:15" ht="12.75">
      <c r="E78" s="60"/>
      <c r="F78" s="60"/>
      <c r="G78" s="60"/>
      <c r="H78" s="60"/>
      <c r="I78" s="60"/>
      <c r="J78" s="60"/>
      <c r="L78" s="60"/>
      <c r="N78" s="60"/>
      <c r="O78" s="60"/>
    </row>
    <row r="79" spans="5:15" ht="12.75">
      <c r="E79" s="60"/>
      <c r="F79" s="60"/>
      <c r="G79" s="60"/>
      <c r="H79" s="60"/>
      <c r="I79" s="60"/>
      <c r="J79" s="60"/>
      <c r="L79" s="60"/>
      <c r="N79" s="60"/>
      <c r="O79" s="60"/>
    </row>
    <row r="80" spans="5:15" ht="12.75">
      <c r="E80" s="60"/>
      <c r="F80" s="60"/>
      <c r="G80" s="60"/>
      <c r="H80" s="60"/>
      <c r="I80" s="60"/>
      <c r="J80" s="60"/>
      <c r="L80" s="60"/>
      <c r="N80" s="60"/>
      <c r="O80" s="60"/>
    </row>
    <row r="81" spans="5:15" ht="12.75">
      <c r="E81" s="60"/>
      <c r="F81" s="60"/>
      <c r="G81" s="60"/>
      <c r="H81" s="60"/>
      <c r="I81" s="60"/>
      <c r="J81" s="60"/>
      <c r="L81" s="60"/>
      <c r="N81" s="60"/>
      <c r="O81" s="60"/>
    </row>
    <row r="82" spans="5:15" ht="12.75">
      <c r="E82" s="60"/>
      <c r="F82" s="60"/>
      <c r="G82" s="60"/>
      <c r="H82" s="60"/>
      <c r="I82" s="60"/>
      <c r="J82" s="60"/>
      <c r="L82" s="60"/>
      <c r="N82" s="60"/>
      <c r="O82" s="60"/>
    </row>
    <row r="83" spans="5:15" ht="12.75">
      <c r="E83" s="60"/>
      <c r="F83" s="60"/>
      <c r="G83" s="60"/>
      <c r="H83" s="60"/>
      <c r="I83" s="60"/>
      <c r="J83" s="60"/>
      <c r="L83" s="60"/>
      <c r="N83" s="60"/>
      <c r="O83" s="60"/>
    </row>
    <row r="84" spans="5:15" ht="12.75">
      <c r="E84" s="60"/>
      <c r="F84" s="60"/>
      <c r="G84" s="60"/>
      <c r="H84" s="60"/>
      <c r="I84" s="60"/>
      <c r="J84" s="60"/>
      <c r="L84" s="60"/>
      <c r="N84" s="60"/>
      <c r="O84" s="60"/>
    </row>
    <row r="85" spans="5:15" ht="12.75">
      <c r="E85" s="60"/>
      <c r="F85" s="60"/>
      <c r="G85" s="60"/>
      <c r="H85" s="60"/>
      <c r="I85" s="60"/>
      <c r="J85" s="60"/>
      <c r="L85" s="60"/>
      <c r="N85" s="60"/>
      <c r="O85" s="60"/>
    </row>
    <row r="86" spans="5:15" ht="12.75">
      <c r="E86" s="60"/>
      <c r="F86" s="60"/>
      <c r="G86" s="60"/>
      <c r="H86" s="60"/>
      <c r="I86" s="60"/>
      <c r="J86" s="60"/>
      <c r="L86" s="60"/>
      <c r="N86" s="60"/>
      <c r="O86" s="60"/>
    </row>
    <row r="87" spans="5:15" ht="12.75">
      <c r="E87" s="60"/>
      <c r="F87" s="60"/>
      <c r="G87" s="60"/>
      <c r="H87" s="60"/>
      <c r="I87" s="60"/>
      <c r="J87" s="60"/>
      <c r="L87" s="60"/>
      <c r="N87" s="60"/>
      <c r="O87" s="60"/>
    </row>
    <row r="88" spans="5:15" ht="12.75">
      <c r="E88" s="60"/>
      <c r="F88" s="60"/>
      <c r="G88" s="60"/>
      <c r="H88" s="60"/>
      <c r="I88" s="60"/>
      <c r="J88" s="60"/>
      <c r="L88" s="60"/>
      <c r="N88" s="60"/>
      <c r="O88" s="60"/>
    </row>
    <row r="89" spans="5:15" ht="12.75">
      <c r="E89" s="60"/>
      <c r="F89" s="60"/>
      <c r="G89" s="60"/>
      <c r="H89" s="60"/>
      <c r="I89" s="60"/>
      <c r="J89" s="60"/>
      <c r="L89" s="60"/>
      <c r="N89" s="60"/>
      <c r="O89" s="60"/>
    </row>
    <row r="90" spans="5:15" ht="12.75">
      <c r="E90" s="60"/>
      <c r="F90" s="60"/>
      <c r="G90" s="60"/>
      <c r="H90" s="60"/>
      <c r="I90" s="60"/>
      <c r="J90" s="60"/>
      <c r="L90" s="60"/>
      <c r="N90" s="60"/>
      <c r="O90" s="60"/>
    </row>
    <row r="91" spans="5:15" ht="12.75">
      <c r="E91" s="60"/>
      <c r="F91" s="60"/>
      <c r="G91" s="60"/>
      <c r="H91" s="60"/>
      <c r="I91" s="60"/>
      <c r="J91" s="60"/>
      <c r="L91" s="60"/>
      <c r="N91" s="60"/>
      <c r="O91" s="60"/>
    </row>
    <row r="92" spans="5:15" ht="12.75">
      <c r="E92" s="60"/>
      <c r="F92" s="60"/>
      <c r="G92" s="60"/>
      <c r="H92" s="60"/>
      <c r="I92" s="60"/>
      <c r="J92" s="60"/>
      <c r="L92" s="60"/>
      <c r="N92" s="60"/>
      <c r="O92" s="60"/>
    </row>
    <row r="93" spans="5:15" ht="12.75">
      <c r="E93" s="60"/>
      <c r="F93" s="60"/>
      <c r="G93" s="60"/>
      <c r="H93" s="60"/>
      <c r="I93" s="60"/>
      <c r="J93" s="60"/>
      <c r="L93" s="60"/>
      <c r="N93" s="60"/>
      <c r="O93" s="60"/>
    </row>
    <row r="94" spans="5:15" ht="12.75">
      <c r="E94" s="60"/>
      <c r="F94" s="60"/>
      <c r="G94" s="60"/>
      <c r="H94" s="60"/>
      <c r="I94" s="60"/>
      <c r="J94" s="60"/>
      <c r="L94" s="60"/>
      <c r="N94" s="60"/>
      <c r="O94" s="60"/>
    </row>
    <row r="95" spans="5:15" ht="12.75">
      <c r="E95" s="60"/>
      <c r="F95" s="60"/>
      <c r="G95" s="60"/>
      <c r="H95" s="60"/>
      <c r="I95" s="60"/>
      <c r="J95" s="60"/>
      <c r="L95" s="60"/>
      <c r="N95" s="60"/>
      <c r="O95" s="60"/>
    </row>
    <row r="96" spans="5:15" ht="12.75">
      <c r="E96" s="60"/>
      <c r="F96" s="60"/>
      <c r="G96" s="60"/>
      <c r="H96" s="60"/>
      <c r="I96" s="60"/>
      <c r="J96" s="60"/>
      <c r="L96" s="60"/>
      <c r="N96" s="60"/>
      <c r="O96" s="60"/>
    </row>
    <row r="97" spans="5:15" ht="12.75">
      <c r="E97" s="60"/>
      <c r="F97" s="60"/>
      <c r="G97" s="60"/>
      <c r="H97" s="60"/>
      <c r="I97" s="60"/>
      <c r="J97" s="60"/>
      <c r="L97" s="60"/>
      <c r="N97" s="60"/>
      <c r="O97" s="60"/>
    </row>
    <row r="98" spans="5:15" ht="12.75">
      <c r="E98" s="60"/>
      <c r="F98" s="60"/>
      <c r="G98" s="60"/>
      <c r="H98" s="60"/>
      <c r="I98" s="60"/>
      <c r="J98" s="60"/>
      <c r="L98" s="60"/>
      <c r="N98" s="60"/>
      <c r="O98" s="60"/>
    </row>
    <row r="99" spans="5:15" ht="12.75">
      <c r="E99" s="60"/>
      <c r="F99" s="60"/>
      <c r="G99" s="60"/>
      <c r="H99" s="60"/>
      <c r="I99" s="60"/>
      <c r="J99" s="60"/>
      <c r="L99" s="60"/>
      <c r="N99" s="60"/>
      <c r="O99" s="60"/>
    </row>
    <row r="100" spans="5:15" ht="12.75">
      <c r="E100" s="60"/>
      <c r="F100" s="60"/>
      <c r="G100" s="60"/>
      <c r="H100" s="60"/>
      <c r="I100" s="60"/>
      <c r="J100" s="60"/>
      <c r="L100" s="60"/>
      <c r="N100" s="60"/>
      <c r="O100" s="60"/>
    </row>
    <row r="101" spans="5:15" ht="12.75">
      <c r="E101" s="60"/>
      <c r="F101" s="60"/>
      <c r="G101" s="60"/>
      <c r="H101" s="60"/>
      <c r="I101" s="60"/>
      <c r="J101" s="60"/>
      <c r="L101" s="60"/>
      <c r="N101" s="60"/>
      <c r="O101" s="60"/>
    </row>
    <row r="102" spans="5:15" ht="12.75">
      <c r="E102" s="60"/>
      <c r="F102" s="60"/>
      <c r="G102" s="60"/>
      <c r="H102" s="60"/>
      <c r="I102" s="60"/>
      <c r="J102" s="60"/>
      <c r="L102" s="60"/>
      <c r="N102" s="60"/>
      <c r="O102" s="60"/>
    </row>
    <row r="103" spans="5:15" ht="12.75">
      <c r="E103" s="60"/>
      <c r="F103" s="60"/>
      <c r="G103" s="60"/>
      <c r="H103" s="60"/>
      <c r="I103" s="60"/>
      <c r="J103" s="60"/>
      <c r="L103" s="60"/>
      <c r="N103" s="60"/>
      <c r="O103" s="60"/>
    </row>
    <row r="104" spans="5:15" ht="12.75">
      <c r="E104" s="60"/>
      <c r="F104" s="60"/>
      <c r="G104" s="60"/>
      <c r="H104" s="60"/>
      <c r="I104" s="60"/>
      <c r="J104" s="60"/>
      <c r="L104" s="60"/>
      <c r="N104" s="60"/>
      <c r="O104" s="60"/>
    </row>
    <row r="105" spans="5:15" ht="12.75">
      <c r="E105" s="60"/>
      <c r="F105" s="60"/>
      <c r="G105" s="60"/>
      <c r="H105" s="60"/>
      <c r="I105" s="60"/>
      <c r="J105" s="60"/>
      <c r="L105" s="60"/>
      <c r="N105" s="60"/>
      <c r="O105" s="60"/>
    </row>
    <row r="106" spans="5:15" ht="12.75">
      <c r="E106" s="60"/>
      <c r="F106" s="60"/>
      <c r="G106" s="60"/>
      <c r="H106" s="60"/>
      <c r="I106" s="60"/>
      <c r="J106" s="60"/>
      <c r="L106" s="60"/>
      <c r="N106" s="60"/>
      <c r="O106" s="60"/>
    </row>
    <row r="107" spans="5:15" ht="12.75">
      <c r="E107" s="60"/>
      <c r="F107" s="60"/>
      <c r="G107" s="60"/>
      <c r="H107" s="60"/>
      <c r="I107" s="60"/>
      <c r="J107" s="60"/>
      <c r="L107" s="60"/>
      <c r="N107" s="60"/>
      <c r="O107" s="60"/>
    </row>
    <row r="108" spans="5:15" ht="12.75">
      <c r="E108" s="60"/>
      <c r="F108" s="60"/>
      <c r="G108" s="60"/>
      <c r="H108" s="60"/>
      <c r="I108" s="60"/>
      <c r="J108" s="60"/>
      <c r="L108" s="60"/>
      <c r="N108" s="60"/>
      <c r="O108" s="60"/>
    </row>
    <row r="109" spans="5:15" ht="12.75">
      <c r="E109" s="60"/>
      <c r="F109" s="60"/>
      <c r="G109" s="60"/>
      <c r="H109" s="60"/>
      <c r="I109" s="60"/>
      <c r="J109" s="60"/>
      <c r="L109" s="60"/>
      <c r="N109" s="60"/>
      <c r="O109" s="60"/>
    </row>
    <row r="110" spans="5:15" ht="12.75">
      <c r="E110" s="60"/>
      <c r="F110" s="60"/>
      <c r="G110" s="60"/>
      <c r="H110" s="60"/>
      <c r="I110" s="60"/>
      <c r="J110" s="60"/>
      <c r="L110" s="60"/>
      <c r="N110" s="60"/>
      <c r="O110" s="60"/>
    </row>
    <row r="111" spans="5:15" ht="12.75">
      <c r="E111" s="60"/>
      <c r="F111" s="60"/>
      <c r="G111" s="60"/>
      <c r="H111" s="60"/>
      <c r="I111" s="60"/>
      <c r="J111" s="60"/>
      <c r="L111" s="60"/>
      <c r="N111" s="60"/>
      <c r="O111" s="60"/>
    </row>
    <row r="112" spans="5:15" ht="12.75">
      <c r="E112" s="60"/>
      <c r="F112" s="60"/>
      <c r="G112" s="60"/>
      <c r="H112" s="60"/>
      <c r="I112" s="60"/>
      <c r="J112" s="60"/>
      <c r="L112" s="60"/>
      <c r="N112" s="60"/>
      <c r="O112" s="60"/>
    </row>
    <row r="113" spans="5:15" ht="12.75">
      <c r="E113" s="60"/>
      <c r="F113" s="60"/>
      <c r="G113" s="60"/>
      <c r="H113" s="60"/>
      <c r="I113" s="60"/>
      <c r="J113" s="60"/>
      <c r="L113" s="60"/>
      <c r="N113" s="60"/>
      <c r="O113" s="60"/>
    </row>
    <row r="114" spans="5:15" ht="12.75">
      <c r="E114" s="60"/>
      <c r="F114" s="60"/>
      <c r="G114" s="60"/>
      <c r="H114" s="60"/>
      <c r="I114" s="60"/>
      <c r="J114" s="60"/>
      <c r="L114" s="60"/>
      <c r="N114" s="60"/>
      <c r="O114" s="60"/>
    </row>
    <row r="115" spans="5:15" ht="12.75">
      <c r="E115" s="60"/>
      <c r="F115" s="60"/>
      <c r="G115" s="60"/>
      <c r="H115" s="60"/>
      <c r="I115" s="60"/>
      <c r="J115" s="60"/>
      <c r="L115" s="60"/>
      <c r="N115" s="60"/>
      <c r="O115" s="60"/>
    </row>
    <row r="116" spans="5:15" ht="12.75">
      <c r="E116" s="60"/>
      <c r="F116" s="60"/>
      <c r="G116" s="60"/>
      <c r="H116" s="60"/>
      <c r="I116" s="60"/>
      <c r="J116" s="60"/>
      <c r="L116" s="60"/>
      <c r="N116" s="60"/>
      <c r="O116" s="60"/>
    </row>
    <row r="117" spans="5:15" ht="12.75">
      <c r="E117" s="60"/>
      <c r="F117" s="60"/>
      <c r="G117" s="60"/>
      <c r="H117" s="60"/>
      <c r="I117" s="60"/>
      <c r="J117" s="60"/>
      <c r="L117" s="60"/>
      <c r="N117" s="60"/>
      <c r="O117" s="60"/>
    </row>
    <row r="118" spans="5:15" ht="12.75">
      <c r="E118" s="60"/>
      <c r="F118" s="60"/>
      <c r="G118" s="60"/>
      <c r="H118" s="60"/>
      <c r="I118" s="60"/>
      <c r="J118" s="60"/>
      <c r="L118" s="60"/>
      <c r="N118" s="60"/>
      <c r="O118" s="60"/>
    </row>
    <row r="119" spans="5:15" ht="12.75">
      <c r="E119" s="60"/>
      <c r="F119" s="60"/>
      <c r="G119" s="60"/>
      <c r="H119" s="60"/>
      <c r="I119" s="60"/>
      <c r="J119" s="60"/>
      <c r="L119" s="60"/>
      <c r="N119" s="60"/>
      <c r="O119" s="60"/>
    </row>
    <row r="120" spans="5:15" ht="12.75">
      <c r="E120" s="60"/>
      <c r="F120" s="60"/>
      <c r="G120" s="60"/>
      <c r="H120" s="60"/>
      <c r="I120" s="60"/>
      <c r="J120" s="60"/>
      <c r="L120" s="60"/>
      <c r="N120" s="60"/>
      <c r="O120" s="60"/>
    </row>
    <row r="121" spans="5:15" ht="12.75">
      <c r="E121" s="60"/>
      <c r="F121" s="60"/>
      <c r="G121" s="60"/>
      <c r="H121" s="60"/>
      <c r="I121" s="60"/>
      <c r="J121" s="60"/>
      <c r="L121" s="60"/>
      <c r="N121" s="60"/>
      <c r="O121" s="60"/>
    </row>
    <row r="122" spans="5:15" ht="12.75">
      <c r="E122" s="60"/>
      <c r="F122" s="60"/>
      <c r="G122" s="60"/>
      <c r="H122" s="60"/>
      <c r="I122" s="60"/>
      <c r="J122" s="60"/>
      <c r="L122" s="60"/>
      <c r="N122" s="60"/>
      <c r="O122" s="60"/>
    </row>
    <row r="123" spans="5:15" ht="12.75">
      <c r="E123" s="60"/>
      <c r="F123" s="60"/>
      <c r="G123" s="60"/>
      <c r="H123" s="60"/>
      <c r="I123" s="60"/>
      <c r="J123" s="60"/>
      <c r="L123" s="60"/>
      <c r="N123" s="60"/>
      <c r="O123" s="60"/>
    </row>
    <row r="124" spans="5:15" ht="12.75">
      <c r="E124" s="60"/>
      <c r="F124" s="60"/>
      <c r="G124" s="60"/>
      <c r="H124" s="60"/>
      <c r="I124" s="60"/>
      <c r="J124" s="60"/>
      <c r="L124" s="60"/>
      <c r="N124" s="60"/>
      <c r="O124" s="60"/>
    </row>
    <row r="125" spans="5:15" ht="12.75">
      <c r="E125" s="60"/>
      <c r="F125" s="60"/>
      <c r="G125" s="60"/>
      <c r="H125" s="60"/>
      <c r="I125" s="60"/>
      <c r="J125" s="60"/>
      <c r="L125" s="60"/>
      <c r="N125" s="60"/>
      <c r="O125" s="60"/>
    </row>
    <row r="126" spans="5:15" ht="12.75">
      <c r="E126" s="60"/>
      <c r="F126" s="60"/>
      <c r="G126" s="60"/>
      <c r="H126" s="60"/>
      <c r="I126" s="60"/>
      <c r="J126" s="60"/>
      <c r="L126" s="60"/>
      <c r="N126" s="60"/>
      <c r="O126" s="60"/>
    </row>
    <row r="127" spans="5:15" ht="12.75">
      <c r="E127" s="60"/>
      <c r="F127" s="60"/>
      <c r="G127" s="60"/>
      <c r="H127" s="60"/>
      <c r="I127" s="60"/>
      <c r="J127" s="60"/>
      <c r="L127" s="60"/>
      <c r="N127" s="60"/>
      <c r="O127" s="60"/>
    </row>
    <row r="128" spans="5:15" ht="12.75">
      <c r="E128" s="60"/>
      <c r="F128" s="60"/>
      <c r="G128" s="60"/>
      <c r="H128" s="60"/>
      <c r="I128" s="60"/>
      <c r="J128" s="60"/>
      <c r="L128" s="60"/>
      <c r="N128" s="60"/>
      <c r="O128" s="60"/>
    </row>
    <row r="129" spans="5:15" ht="12.75">
      <c r="E129" s="60"/>
      <c r="F129" s="60"/>
      <c r="G129" s="60"/>
      <c r="H129" s="60"/>
      <c r="I129" s="60"/>
      <c r="J129" s="60"/>
      <c r="L129" s="60"/>
      <c r="N129" s="60"/>
      <c r="O129" s="60"/>
    </row>
    <row r="130" spans="5:15" ht="12.75">
      <c r="E130" s="60"/>
      <c r="F130" s="60"/>
      <c r="G130" s="60"/>
      <c r="H130" s="60"/>
      <c r="I130" s="60"/>
      <c r="J130" s="60"/>
      <c r="L130" s="60"/>
      <c r="N130" s="60"/>
      <c r="O130" s="60"/>
    </row>
    <row r="131" spans="5:15" ht="12.75">
      <c r="E131" s="60"/>
      <c r="F131" s="60"/>
      <c r="G131" s="60"/>
      <c r="H131" s="60"/>
      <c r="I131" s="60"/>
      <c r="J131" s="60"/>
      <c r="L131" s="60"/>
      <c r="N131" s="60"/>
      <c r="O131" s="60"/>
    </row>
    <row r="132" spans="5:15" ht="12.75">
      <c r="E132" s="60"/>
      <c r="F132" s="60"/>
      <c r="G132" s="60"/>
      <c r="H132" s="60"/>
      <c r="I132" s="60"/>
      <c r="J132" s="60"/>
      <c r="L132" s="60"/>
      <c r="N132" s="60"/>
      <c r="O132" s="60"/>
    </row>
    <row r="133" spans="5:15" ht="12.75">
      <c r="E133" s="60"/>
      <c r="F133" s="60"/>
      <c r="G133" s="60"/>
      <c r="H133" s="60"/>
      <c r="I133" s="60"/>
      <c r="J133" s="60"/>
      <c r="L133" s="60"/>
      <c r="N133" s="60"/>
      <c r="O133" s="60"/>
    </row>
    <row r="134" spans="5:15" ht="12.75">
      <c r="E134" s="60"/>
      <c r="F134" s="60"/>
      <c r="G134" s="60"/>
      <c r="H134" s="60"/>
      <c r="I134" s="60"/>
      <c r="J134" s="60"/>
      <c r="L134" s="60"/>
      <c r="N134" s="60"/>
      <c r="O134" s="60"/>
    </row>
    <row r="135" spans="5:15" ht="12.75">
      <c r="E135" s="60"/>
      <c r="F135" s="60"/>
      <c r="G135" s="60"/>
      <c r="H135" s="60"/>
      <c r="I135" s="60"/>
      <c r="J135" s="60"/>
      <c r="L135" s="60"/>
      <c r="N135" s="60"/>
      <c r="O135" s="60"/>
    </row>
    <row r="136" spans="5:15" ht="12.75">
      <c r="E136" s="60"/>
      <c r="F136" s="60"/>
      <c r="G136" s="60"/>
      <c r="H136" s="60"/>
      <c r="I136" s="60"/>
      <c r="J136" s="60"/>
      <c r="L136" s="60"/>
      <c r="N136" s="60"/>
      <c r="O136" s="60"/>
    </row>
    <row r="137" spans="5:15" ht="12.75">
      <c r="E137" s="60"/>
      <c r="F137" s="60"/>
      <c r="G137" s="60"/>
      <c r="H137" s="60"/>
      <c r="I137" s="60"/>
      <c r="J137" s="60"/>
      <c r="L137" s="60"/>
      <c r="N137" s="60"/>
      <c r="O137" s="60"/>
    </row>
    <row r="138" spans="5:15" ht="12.75">
      <c r="E138" s="60"/>
      <c r="F138" s="60"/>
      <c r="G138" s="60"/>
      <c r="H138" s="60"/>
      <c r="I138" s="60"/>
      <c r="J138" s="60"/>
      <c r="L138" s="60"/>
      <c r="N138" s="60"/>
      <c r="O138" s="60"/>
    </row>
    <row r="139" spans="5:15" ht="12.75">
      <c r="E139" s="60"/>
      <c r="F139" s="60"/>
      <c r="G139" s="60"/>
      <c r="H139" s="60"/>
      <c r="I139" s="60"/>
      <c r="J139" s="60"/>
      <c r="L139" s="60"/>
      <c r="N139" s="60"/>
      <c r="O139" s="60"/>
    </row>
    <row r="140" spans="5:15" ht="12.75">
      <c r="E140" s="60"/>
      <c r="F140" s="60"/>
      <c r="G140" s="60"/>
      <c r="H140" s="60"/>
      <c r="I140" s="60"/>
      <c r="J140" s="60"/>
      <c r="L140" s="60"/>
      <c r="N140" s="60"/>
      <c r="O140" s="60"/>
    </row>
    <row r="141" spans="5:15" ht="12.75">
      <c r="E141" s="60"/>
      <c r="F141" s="60"/>
      <c r="G141" s="60"/>
      <c r="H141" s="60"/>
      <c r="I141" s="60"/>
      <c r="J141" s="60"/>
      <c r="L141" s="60"/>
      <c r="N141" s="60"/>
      <c r="O141" s="60"/>
    </row>
    <row r="142" spans="5:15" ht="12.75">
      <c r="E142" s="60"/>
      <c r="F142" s="60"/>
      <c r="G142" s="60"/>
      <c r="H142" s="60"/>
      <c r="I142" s="60"/>
      <c r="J142" s="60"/>
      <c r="L142" s="60"/>
      <c r="N142" s="60"/>
      <c r="O142" s="60"/>
    </row>
    <row r="143" spans="5:15" ht="12.75">
      <c r="E143" s="60"/>
      <c r="F143" s="60"/>
      <c r="G143" s="60"/>
      <c r="H143" s="60"/>
      <c r="I143" s="60"/>
      <c r="J143" s="60"/>
      <c r="L143" s="60"/>
      <c r="N143" s="60"/>
      <c r="O143" s="60"/>
    </row>
    <row r="144" spans="5:15" ht="12.75">
      <c r="E144" s="60"/>
      <c r="F144" s="60"/>
      <c r="G144" s="60"/>
      <c r="H144" s="60"/>
      <c r="I144" s="60"/>
      <c r="J144" s="60"/>
      <c r="L144" s="60"/>
      <c r="N144" s="60"/>
      <c r="O144" s="60"/>
    </row>
    <row r="145" spans="5:15" ht="12.75">
      <c r="E145" s="60"/>
      <c r="F145" s="60"/>
      <c r="G145" s="60"/>
      <c r="H145" s="60"/>
      <c r="I145" s="60"/>
      <c r="J145" s="60"/>
      <c r="L145" s="60"/>
      <c r="N145" s="60"/>
      <c r="O145" s="60"/>
    </row>
    <row r="146" spans="5:15" ht="12.75">
      <c r="E146" s="60"/>
      <c r="F146" s="60"/>
      <c r="G146" s="60"/>
      <c r="H146" s="60"/>
      <c r="I146" s="60"/>
      <c r="J146" s="60"/>
      <c r="L146" s="60"/>
      <c r="N146" s="60"/>
      <c r="O146" s="60"/>
    </row>
    <row r="147" spans="5:15" ht="12.75">
      <c r="E147" s="60"/>
      <c r="F147" s="60"/>
      <c r="G147" s="60"/>
      <c r="H147" s="60"/>
      <c r="I147" s="60"/>
      <c r="J147" s="60"/>
      <c r="L147" s="60"/>
      <c r="N147" s="60"/>
      <c r="O147" s="60"/>
    </row>
    <row r="148" spans="5:15" ht="12.75">
      <c r="E148" s="60"/>
      <c r="F148" s="60"/>
      <c r="G148" s="60"/>
      <c r="H148" s="60"/>
      <c r="I148" s="60"/>
      <c r="J148" s="60"/>
      <c r="L148" s="60"/>
      <c r="N148" s="60"/>
      <c r="O148" s="60"/>
    </row>
    <row r="149" spans="5:15" ht="12.75">
      <c r="E149" s="60"/>
      <c r="F149" s="60"/>
      <c r="G149" s="60"/>
      <c r="H149" s="60"/>
      <c r="I149" s="60"/>
      <c r="J149" s="60"/>
      <c r="L149" s="60"/>
      <c r="N149" s="60"/>
      <c r="O149" s="60"/>
    </row>
    <row r="150" spans="5:15" ht="12.75">
      <c r="E150" s="60"/>
      <c r="F150" s="60"/>
      <c r="G150" s="60"/>
      <c r="H150" s="60"/>
      <c r="I150" s="60"/>
      <c r="J150" s="60"/>
      <c r="L150" s="60"/>
      <c r="N150" s="60"/>
      <c r="O150" s="60"/>
    </row>
    <row r="151" spans="5:15" ht="12.75">
      <c r="E151" s="60"/>
      <c r="F151" s="60"/>
      <c r="G151" s="60"/>
      <c r="H151" s="60"/>
      <c r="I151" s="60"/>
      <c r="J151" s="60"/>
      <c r="L151" s="60"/>
      <c r="N151" s="60"/>
      <c r="O151" s="60"/>
    </row>
    <row r="152" spans="5:15" ht="12.75">
      <c r="E152" s="60"/>
      <c r="F152" s="60"/>
      <c r="G152" s="60"/>
      <c r="H152" s="60"/>
      <c r="I152" s="60"/>
      <c r="J152" s="60"/>
      <c r="L152" s="60"/>
      <c r="N152" s="60"/>
      <c r="O152" s="60"/>
    </row>
    <row r="153" spans="5:15" ht="12.75">
      <c r="E153" s="60"/>
      <c r="F153" s="60"/>
      <c r="G153" s="60"/>
      <c r="H153" s="60"/>
      <c r="I153" s="60"/>
      <c r="J153" s="60"/>
      <c r="L153" s="60"/>
      <c r="N153" s="60"/>
      <c r="O153" s="60"/>
    </row>
    <row r="154" spans="5:15" ht="12.75">
      <c r="E154" s="60"/>
      <c r="F154" s="60"/>
      <c r="G154" s="60"/>
      <c r="H154" s="60"/>
      <c r="I154" s="60"/>
      <c r="J154" s="60"/>
      <c r="L154" s="60"/>
      <c r="N154" s="60"/>
      <c r="O154" s="60"/>
    </row>
    <row r="155" spans="5:15" ht="12.75">
      <c r="E155" s="60"/>
      <c r="F155" s="60"/>
      <c r="G155" s="60"/>
      <c r="H155" s="60"/>
      <c r="I155" s="60"/>
      <c r="J155" s="60"/>
      <c r="L155" s="60"/>
      <c r="N155" s="60"/>
      <c r="O155" s="60"/>
    </row>
    <row r="156" spans="5:15" ht="12.75">
      <c r="E156" s="60"/>
      <c r="F156" s="60"/>
      <c r="G156" s="60"/>
      <c r="H156" s="60"/>
      <c r="I156" s="60"/>
      <c r="J156" s="60"/>
      <c r="L156" s="60"/>
      <c r="N156" s="60"/>
      <c r="O156" s="60"/>
    </row>
    <row r="157" spans="5:15" ht="12.75">
      <c r="E157" s="60"/>
      <c r="F157" s="60"/>
      <c r="G157" s="60"/>
      <c r="H157" s="60"/>
      <c r="I157" s="60"/>
      <c r="J157" s="60"/>
      <c r="L157" s="60"/>
      <c r="N157" s="60"/>
      <c r="O157" s="60"/>
    </row>
    <row r="158" spans="5:15" ht="12.75">
      <c r="E158" s="60"/>
      <c r="F158" s="60"/>
      <c r="G158" s="60"/>
      <c r="H158" s="60"/>
      <c r="I158" s="60"/>
      <c r="J158" s="60"/>
      <c r="L158" s="60"/>
      <c r="N158" s="60"/>
      <c r="O158" s="60"/>
    </row>
    <row r="159" spans="5:15" ht="12.75">
      <c r="E159" s="60"/>
      <c r="F159" s="60"/>
      <c r="G159" s="60"/>
      <c r="H159" s="60"/>
      <c r="I159" s="60"/>
      <c r="J159" s="60"/>
      <c r="L159" s="60"/>
      <c r="N159" s="60"/>
      <c r="O159" s="60"/>
    </row>
    <row r="160" spans="5:15" ht="12.75">
      <c r="E160" s="60"/>
      <c r="F160" s="60"/>
      <c r="G160" s="60"/>
      <c r="H160" s="60"/>
      <c r="I160" s="60"/>
      <c r="J160" s="60"/>
      <c r="L160" s="60"/>
      <c r="N160" s="60"/>
      <c r="O160" s="60"/>
    </row>
    <row r="161" spans="5:15" ht="12.75">
      <c r="E161" s="60"/>
      <c r="F161" s="60"/>
      <c r="G161" s="60"/>
      <c r="H161" s="60"/>
      <c r="I161" s="60"/>
      <c r="J161" s="60"/>
      <c r="L161" s="60"/>
      <c r="N161" s="60"/>
      <c r="O161" s="60"/>
    </row>
    <row r="162" spans="5:15" ht="12.75">
      <c r="E162" s="60"/>
      <c r="F162" s="60"/>
      <c r="G162" s="60"/>
      <c r="H162" s="60"/>
      <c r="I162" s="60"/>
      <c r="J162" s="60"/>
      <c r="L162" s="60"/>
      <c r="N162" s="60"/>
      <c r="O162" s="60"/>
    </row>
    <row r="163" spans="5:15" ht="12.75">
      <c r="E163" s="60"/>
      <c r="F163" s="60"/>
      <c r="G163" s="60"/>
      <c r="H163" s="60"/>
      <c r="I163" s="60"/>
      <c r="J163" s="60"/>
      <c r="L163" s="60"/>
      <c r="N163" s="60"/>
      <c r="O163" s="60"/>
    </row>
    <row r="164" spans="5:15" ht="12.75">
      <c r="E164" s="60"/>
      <c r="F164" s="60"/>
      <c r="G164" s="60"/>
      <c r="H164" s="60"/>
      <c r="I164" s="60"/>
      <c r="J164" s="60"/>
      <c r="L164" s="60"/>
      <c r="N164" s="60"/>
      <c r="O164" s="60"/>
    </row>
    <row r="165" spans="5:15" ht="12.75">
      <c r="E165" s="60"/>
      <c r="F165" s="60"/>
      <c r="G165" s="60"/>
      <c r="H165" s="60"/>
      <c r="I165" s="60"/>
      <c r="J165" s="60"/>
      <c r="L165" s="60"/>
      <c r="N165" s="60"/>
      <c r="O165" s="60"/>
    </row>
    <row r="166" spans="5:15" ht="12.75">
      <c r="E166" s="60"/>
      <c r="F166" s="60"/>
      <c r="G166" s="60"/>
      <c r="H166" s="60"/>
      <c r="I166" s="60"/>
      <c r="J166" s="60"/>
      <c r="L166" s="60"/>
      <c r="N166" s="60"/>
      <c r="O166" s="60"/>
    </row>
    <row r="167" spans="5:15" ht="12.75">
      <c r="E167" s="60"/>
      <c r="F167" s="60"/>
      <c r="G167" s="60"/>
      <c r="H167" s="60"/>
      <c r="I167" s="60"/>
      <c r="J167" s="60"/>
      <c r="L167" s="60"/>
      <c r="N167" s="60"/>
      <c r="O167" s="60"/>
    </row>
    <row r="168" spans="5:15" ht="12.75">
      <c r="E168" s="60"/>
      <c r="F168" s="60"/>
      <c r="G168" s="60"/>
      <c r="H168" s="60"/>
      <c r="I168" s="60"/>
      <c r="J168" s="60"/>
      <c r="L168" s="60"/>
      <c r="N168" s="60"/>
      <c r="O168" s="60"/>
    </row>
    <row r="169" spans="5:15" ht="12.75">
      <c r="E169" s="60"/>
      <c r="F169" s="60"/>
      <c r="G169" s="60"/>
      <c r="H169" s="60"/>
      <c r="I169" s="60"/>
      <c r="J169" s="60"/>
      <c r="L169" s="60"/>
      <c r="N169" s="60"/>
      <c r="O169" s="60"/>
    </row>
    <row r="170" spans="5:15" ht="12.75">
      <c r="E170" s="60"/>
      <c r="F170" s="60"/>
      <c r="G170" s="60"/>
      <c r="H170" s="60"/>
      <c r="I170" s="60"/>
      <c r="J170" s="60"/>
      <c r="L170" s="60"/>
      <c r="N170" s="60"/>
      <c r="O170" s="60"/>
    </row>
    <row r="171" spans="5:15" ht="12.75">
      <c r="E171" s="60"/>
      <c r="F171" s="60"/>
      <c r="G171" s="60"/>
      <c r="H171" s="60"/>
      <c r="I171" s="60"/>
      <c r="J171" s="60"/>
      <c r="L171" s="60"/>
      <c r="N171" s="60"/>
      <c r="O171" s="60"/>
    </row>
    <row r="172" spans="5:15" ht="12.75">
      <c r="E172" s="60"/>
      <c r="F172" s="60"/>
      <c r="G172" s="60"/>
      <c r="H172" s="60"/>
      <c r="I172" s="60"/>
      <c r="J172" s="60"/>
      <c r="L172" s="60"/>
      <c r="N172" s="60"/>
      <c r="O172" s="60"/>
    </row>
    <row r="173" spans="5:15" ht="12.75">
      <c r="E173" s="60"/>
      <c r="F173" s="60"/>
      <c r="G173" s="60"/>
      <c r="H173" s="60"/>
      <c r="I173" s="60"/>
      <c r="J173" s="60"/>
      <c r="L173" s="60"/>
      <c r="N173" s="60"/>
      <c r="O173" s="60"/>
    </row>
    <row r="174" spans="5:15" ht="12.75">
      <c r="E174" s="60"/>
      <c r="F174" s="60"/>
      <c r="G174" s="60"/>
      <c r="H174" s="60"/>
      <c r="I174" s="60"/>
      <c r="J174" s="60"/>
      <c r="L174" s="60"/>
      <c r="N174" s="60"/>
      <c r="O174" s="60"/>
    </row>
    <row r="175" spans="5:15" ht="12.75">
      <c r="E175" s="60"/>
      <c r="F175" s="60"/>
      <c r="G175" s="60"/>
      <c r="H175" s="60"/>
      <c r="I175" s="60"/>
      <c r="J175" s="60"/>
      <c r="L175" s="60"/>
      <c r="N175" s="60"/>
      <c r="O175" s="60"/>
    </row>
    <row r="176" spans="5:15" ht="12.75">
      <c r="E176" s="60"/>
      <c r="F176" s="60"/>
      <c r="G176" s="60"/>
      <c r="H176" s="60"/>
      <c r="I176" s="60"/>
      <c r="J176" s="60"/>
      <c r="L176" s="60"/>
      <c r="N176" s="60"/>
      <c r="O176" s="60"/>
    </row>
    <row r="177" spans="5:15" ht="12.75">
      <c r="E177" s="60"/>
      <c r="F177" s="60"/>
      <c r="G177" s="60"/>
      <c r="H177" s="60"/>
      <c r="I177" s="60"/>
      <c r="J177" s="60"/>
      <c r="L177" s="60"/>
      <c r="N177" s="60"/>
      <c r="O177" s="60"/>
    </row>
    <row r="178" spans="5:15" ht="12.75">
      <c r="E178" s="60"/>
      <c r="F178" s="60"/>
      <c r="G178" s="60"/>
      <c r="H178" s="60"/>
      <c r="I178" s="60"/>
      <c r="J178" s="60"/>
      <c r="L178" s="60"/>
      <c r="N178" s="60"/>
      <c r="O178" s="60"/>
    </row>
    <row r="179" spans="5:15" ht="12.75">
      <c r="E179" s="60"/>
      <c r="F179" s="60"/>
      <c r="G179" s="60"/>
      <c r="H179" s="60"/>
      <c r="I179" s="60"/>
      <c r="J179" s="60"/>
      <c r="L179" s="60"/>
      <c r="N179" s="60"/>
      <c r="O179" s="60"/>
    </row>
    <row r="180" spans="5:15" ht="12.75">
      <c r="E180" s="60"/>
      <c r="F180" s="60"/>
      <c r="G180" s="60"/>
      <c r="H180" s="60"/>
      <c r="I180" s="60"/>
      <c r="J180" s="60"/>
      <c r="L180" s="60"/>
      <c r="N180" s="60"/>
      <c r="O180" s="60"/>
    </row>
    <row r="181" spans="5:15" ht="12.75">
      <c r="E181" s="60"/>
      <c r="F181" s="60"/>
      <c r="G181" s="60"/>
      <c r="H181" s="60"/>
      <c r="I181" s="60"/>
      <c r="J181" s="60"/>
      <c r="L181" s="60"/>
      <c r="N181" s="60"/>
      <c r="O181" s="60"/>
    </row>
    <row r="182" spans="5:15" ht="12.75">
      <c r="E182" s="60"/>
      <c r="F182" s="60"/>
      <c r="G182" s="60"/>
      <c r="H182" s="60"/>
      <c r="I182" s="60"/>
      <c r="J182" s="60"/>
      <c r="L182" s="60"/>
      <c r="N182" s="60"/>
      <c r="O182" s="60"/>
    </row>
    <row r="183" spans="5:15" ht="12.75">
      <c r="E183" s="60"/>
      <c r="F183" s="60"/>
      <c r="G183" s="60"/>
      <c r="H183" s="60"/>
      <c r="I183" s="60"/>
      <c r="J183" s="60"/>
      <c r="L183" s="60"/>
      <c r="N183" s="60"/>
      <c r="O183" s="60"/>
    </row>
    <row r="184" spans="5:15" ht="12.75">
      <c r="E184" s="60"/>
      <c r="F184" s="60"/>
      <c r="G184" s="60"/>
      <c r="H184" s="60"/>
      <c r="I184" s="60"/>
      <c r="J184" s="60"/>
      <c r="L184" s="60"/>
      <c r="N184" s="60"/>
      <c r="O184" s="60"/>
    </row>
    <row r="185" spans="5:15" ht="12.75">
      <c r="E185" s="60"/>
      <c r="F185" s="60"/>
      <c r="G185" s="60"/>
      <c r="H185" s="60"/>
      <c r="I185" s="60"/>
      <c r="J185" s="60"/>
      <c r="L185" s="60"/>
      <c r="N185" s="60"/>
      <c r="O185" s="60"/>
    </row>
    <row r="186" spans="5:15" ht="12.75">
      <c r="E186" s="60"/>
      <c r="F186" s="60"/>
      <c r="G186" s="60"/>
      <c r="H186" s="60"/>
      <c r="I186" s="60"/>
      <c r="J186" s="60"/>
      <c r="L186" s="60"/>
      <c r="N186" s="60"/>
      <c r="O186" s="60"/>
    </row>
    <row r="187" spans="5:15" ht="12.75">
      <c r="E187" s="60"/>
      <c r="F187" s="60"/>
      <c r="G187" s="60"/>
      <c r="H187" s="60"/>
      <c r="I187" s="60"/>
      <c r="J187" s="60"/>
      <c r="L187" s="60"/>
      <c r="N187" s="60"/>
      <c r="O187" s="60"/>
    </row>
    <row r="188" spans="5:15" ht="12.75">
      <c r="E188" s="60"/>
      <c r="F188" s="60"/>
      <c r="G188" s="60"/>
      <c r="H188" s="60"/>
      <c r="I188" s="60"/>
      <c r="J188" s="60"/>
      <c r="L188" s="60"/>
      <c r="N188" s="60"/>
      <c r="O188" s="60"/>
    </row>
    <row r="189" spans="5:15" ht="12.75">
      <c r="E189" s="60"/>
      <c r="F189" s="60"/>
      <c r="G189" s="60"/>
      <c r="H189" s="60"/>
      <c r="I189" s="60"/>
      <c r="J189" s="60"/>
      <c r="L189" s="60"/>
      <c r="N189" s="60"/>
      <c r="O189" s="60"/>
    </row>
    <row r="190" spans="5:15" ht="12.75">
      <c r="E190" s="60"/>
      <c r="F190" s="60"/>
      <c r="G190" s="60"/>
      <c r="H190" s="60"/>
      <c r="I190" s="60"/>
      <c r="J190" s="60"/>
      <c r="L190" s="60"/>
      <c r="N190" s="60"/>
      <c r="O190" s="60"/>
    </row>
    <row r="191" spans="5:15" ht="12.75">
      <c r="E191" s="60"/>
      <c r="F191" s="60"/>
      <c r="G191" s="60"/>
      <c r="H191" s="60"/>
      <c r="I191" s="60"/>
      <c r="J191" s="60"/>
      <c r="L191" s="60"/>
      <c r="N191" s="60"/>
      <c r="O191" s="60"/>
    </row>
    <row r="192" spans="5:15" ht="12.75">
      <c r="E192" s="60"/>
      <c r="F192" s="60"/>
      <c r="G192" s="60"/>
      <c r="H192" s="60"/>
      <c r="I192" s="60"/>
      <c r="J192" s="60"/>
      <c r="L192" s="60"/>
      <c r="N192" s="60"/>
      <c r="O192" s="60"/>
    </row>
    <row r="193" spans="5:15" ht="12.75">
      <c r="E193" s="60"/>
      <c r="F193" s="60"/>
      <c r="G193" s="60"/>
      <c r="H193" s="60"/>
      <c r="I193" s="60"/>
      <c r="J193" s="60"/>
      <c r="L193" s="60"/>
      <c r="N193" s="60"/>
      <c r="O193" s="60"/>
    </row>
    <row r="194" spans="5:15" ht="12.75">
      <c r="E194" s="60"/>
      <c r="F194" s="60"/>
      <c r="G194" s="60"/>
      <c r="H194" s="60"/>
      <c r="I194" s="60"/>
      <c r="J194" s="60"/>
      <c r="L194" s="60"/>
      <c r="N194" s="60"/>
      <c r="O194" s="60"/>
    </row>
    <row r="195" spans="5:15" ht="12.75">
      <c r="E195" s="60"/>
      <c r="F195" s="60"/>
      <c r="G195" s="60"/>
      <c r="H195" s="60"/>
      <c r="I195" s="60"/>
      <c r="J195" s="60"/>
      <c r="L195" s="60"/>
      <c r="N195" s="60"/>
      <c r="O195" s="60"/>
    </row>
    <row r="196" spans="5:15" ht="12.75">
      <c r="E196" s="60"/>
      <c r="F196" s="60"/>
      <c r="G196" s="60"/>
      <c r="H196" s="60"/>
      <c r="I196" s="60"/>
      <c r="J196" s="60"/>
      <c r="L196" s="60"/>
      <c r="N196" s="60"/>
      <c r="O196" s="60"/>
    </row>
    <row r="197" spans="5:15" ht="12.75">
      <c r="E197" s="60"/>
      <c r="F197" s="60"/>
      <c r="G197" s="60"/>
      <c r="H197" s="60"/>
      <c r="I197" s="60"/>
      <c r="J197" s="60"/>
      <c r="L197" s="60"/>
      <c r="N197" s="60"/>
      <c r="O197" s="60"/>
    </row>
    <row r="198" spans="5:15" ht="12.75">
      <c r="E198" s="60"/>
      <c r="F198" s="60"/>
      <c r="G198" s="60"/>
      <c r="H198" s="60"/>
      <c r="I198" s="60"/>
      <c r="J198" s="60"/>
      <c r="L198" s="60"/>
      <c r="N198" s="60"/>
      <c r="O198" s="60"/>
    </row>
    <row r="199" spans="5:15" ht="12.75">
      <c r="E199" s="60"/>
      <c r="F199" s="60"/>
      <c r="G199" s="60"/>
      <c r="H199" s="60"/>
      <c r="I199" s="60"/>
      <c r="J199" s="60"/>
      <c r="L199" s="60"/>
      <c r="N199" s="60"/>
      <c r="O199" s="60"/>
    </row>
    <row r="200" spans="5:15" ht="12.75">
      <c r="E200" s="60"/>
      <c r="F200" s="60"/>
      <c r="G200" s="60"/>
      <c r="H200" s="60"/>
      <c r="I200" s="60"/>
      <c r="J200" s="60"/>
      <c r="L200" s="60"/>
      <c r="N200" s="60"/>
      <c r="O200" s="60"/>
    </row>
    <row r="201" spans="5:15" ht="12.75">
      <c r="E201" s="60"/>
      <c r="F201" s="60"/>
      <c r="G201" s="60"/>
      <c r="H201" s="60"/>
      <c r="I201" s="60"/>
      <c r="J201" s="60"/>
      <c r="L201" s="60"/>
      <c r="N201" s="60"/>
      <c r="O201" s="60"/>
    </row>
    <row r="202" spans="5:15" ht="12.75">
      <c r="E202" s="60"/>
      <c r="F202" s="60"/>
      <c r="G202" s="60"/>
      <c r="H202" s="60"/>
      <c r="I202" s="60"/>
      <c r="J202" s="60"/>
      <c r="L202" s="60"/>
      <c r="N202" s="60"/>
      <c r="O202" s="60"/>
    </row>
    <row r="203" spans="5:15" ht="12.75">
      <c r="E203" s="60"/>
      <c r="F203" s="60"/>
      <c r="G203" s="60"/>
      <c r="H203" s="60"/>
      <c r="I203" s="60"/>
      <c r="J203" s="60"/>
      <c r="L203" s="60"/>
      <c r="N203" s="60"/>
      <c r="O203" s="60"/>
    </row>
    <row r="204" spans="5:15" ht="12.75">
      <c r="E204" s="60"/>
      <c r="F204" s="60"/>
      <c r="G204" s="60"/>
      <c r="H204" s="60"/>
      <c r="I204" s="60"/>
      <c r="J204" s="60"/>
      <c r="L204" s="60"/>
      <c r="N204" s="60"/>
      <c r="O204" s="60"/>
    </row>
    <row r="205" spans="5:15" ht="12.75">
      <c r="E205" s="60"/>
      <c r="F205" s="60"/>
      <c r="G205" s="60"/>
      <c r="H205" s="60"/>
      <c r="I205" s="60"/>
      <c r="J205" s="60"/>
      <c r="L205" s="60"/>
      <c r="N205" s="60"/>
      <c r="O205" s="60"/>
    </row>
    <row r="206" spans="5:15" ht="12.75">
      <c r="E206" s="60"/>
      <c r="F206" s="60"/>
      <c r="G206" s="60"/>
      <c r="H206" s="60"/>
      <c r="I206" s="60"/>
      <c r="J206" s="60"/>
      <c r="L206" s="60"/>
      <c r="N206" s="60"/>
      <c r="O206" s="60"/>
    </row>
    <row r="207" spans="5:15" ht="12.75">
      <c r="E207" s="60"/>
      <c r="F207" s="60"/>
      <c r="G207" s="60"/>
      <c r="H207" s="60"/>
      <c r="I207" s="60"/>
      <c r="J207" s="60"/>
      <c r="L207" s="60"/>
      <c r="N207" s="60"/>
      <c r="O207" s="60"/>
    </row>
    <row r="208" spans="5:15" ht="12.75">
      <c r="E208" s="60"/>
      <c r="F208" s="60"/>
      <c r="G208" s="60"/>
      <c r="H208" s="60"/>
      <c r="I208" s="60"/>
      <c r="J208" s="60"/>
      <c r="L208" s="60"/>
      <c r="N208" s="60"/>
      <c r="O208" s="60"/>
    </row>
    <row r="209" spans="5:15" ht="12.75">
      <c r="E209" s="60"/>
      <c r="F209" s="60"/>
      <c r="G209" s="60"/>
      <c r="H209" s="60"/>
      <c r="I209" s="60"/>
      <c r="J209" s="60"/>
      <c r="L209" s="60"/>
      <c r="N209" s="60"/>
      <c r="O209" s="60"/>
    </row>
    <row r="210" spans="5:15" ht="12.75">
      <c r="E210" s="60"/>
      <c r="F210" s="60"/>
      <c r="G210" s="60"/>
      <c r="H210" s="60"/>
      <c r="I210" s="60"/>
      <c r="J210" s="60"/>
      <c r="L210" s="60"/>
      <c r="N210" s="60"/>
      <c r="O210" s="60"/>
    </row>
    <row r="211" spans="5:15" ht="12.75">
      <c r="E211" s="60"/>
      <c r="F211" s="60"/>
      <c r="G211" s="60"/>
      <c r="H211" s="60"/>
      <c r="I211" s="60"/>
      <c r="J211" s="60"/>
      <c r="L211" s="60"/>
      <c r="N211" s="60"/>
      <c r="O211" s="60"/>
    </row>
    <row r="212" spans="5:15" ht="12.75">
      <c r="E212" s="60"/>
      <c r="F212" s="60"/>
      <c r="G212" s="60"/>
      <c r="H212" s="60"/>
      <c r="I212" s="60"/>
      <c r="J212" s="60"/>
      <c r="L212" s="60"/>
      <c r="N212" s="60"/>
      <c r="O212" s="60"/>
    </row>
    <row r="213" spans="5:15" ht="12.75">
      <c r="E213" s="60"/>
      <c r="F213" s="60"/>
      <c r="G213" s="60"/>
      <c r="H213" s="60"/>
      <c r="I213" s="60"/>
      <c r="J213" s="60"/>
      <c r="L213" s="60"/>
      <c r="N213" s="60"/>
      <c r="O213" s="60"/>
    </row>
    <row r="214" spans="5:15" ht="12.75">
      <c r="E214" s="60"/>
      <c r="F214" s="60"/>
      <c r="G214" s="60"/>
      <c r="H214" s="60"/>
      <c r="I214" s="60"/>
      <c r="J214" s="60"/>
      <c r="L214" s="60"/>
      <c r="N214" s="60"/>
      <c r="O214" s="60"/>
    </row>
    <row r="215" spans="5:15" ht="12.75">
      <c r="E215" s="60"/>
      <c r="F215" s="60"/>
      <c r="G215" s="60"/>
      <c r="H215" s="60"/>
      <c r="I215" s="60"/>
      <c r="J215" s="60"/>
      <c r="L215" s="60"/>
      <c r="N215" s="60"/>
      <c r="O215" s="60"/>
    </row>
    <row r="216" spans="5:15" ht="12.75">
      <c r="E216" s="60"/>
      <c r="F216" s="60"/>
      <c r="G216" s="60"/>
      <c r="H216" s="60"/>
      <c r="I216" s="60"/>
      <c r="J216" s="60"/>
      <c r="L216" s="60"/>
      <c r="N216" s="60"/>
      <c r="O216" s="60"/>
    </row>
    <row r="217" spans="5:15" ht="12.75">
      <c r="E217" s="60"/>
      <c r="F217" s="60"/>
      <c r="G217" s="60"/>
      <c r="H217" s="60"/>
      <c r="I217" s="60"/>
      <c r="J217" s="60"/>
      <c r="L217" s="60"/>
      <c r="N217" s="60"/>
      <c r="O217" s="60"/>
    </row>
    <row r="218" spans="5:15" ht="12.75">
      <c r="E218" s="60"/>
      <c r="F218" s="60"/>
      <c r="G218" s="60"/>
      <c r="H218" s="60"/>
      <c r="I218" s="60"/>
      <c r="J218" s="60"/>
      <c r="L218" s="60"/>
      <c r="N218" s="60"/>
      <c r="O218" s="60"/>
    </row>
    <row r="219" spans="5:15" ht="12.75">
      <c r="E219" s="60"/>
      <c r="F219" s="60"/>
      <c r="G219" s="60"/>
      <c r="H219" s="60"/>
      <c r="I219" s="60"/>
      <c r="J219" s="60"/>
      <c r="L219" s="60"/>
      <c r="N219" s="60"/>
      <c r="O219" s="60"/>
    </row>
    <row r="220" spans="5:15" ht="12.75">
      <c r="E220" s="60"/>
      <c r="F220" s="60"/>
      <c r="G220" s="60"/>
      <c r="H220" s="60"/>
      <c r="I220" s="60"/>
      <c r="J220" s="60"/>
      <c r="L220" s="60"/>
      <c r="N220" s="60"/>
      <c r="O220" s="60"/>
    </row>
    <row r="221" spans="5:15" ht="12.75">
      <c r="E221" s="60"/>
      <c r="F221" s="60"/>
      <c r="G221" s="60"/>
      <c r="H221" s="60"/>
      <c r="I221" s="60"/>
      <c r="J221" s="60"/>
      <c r="L221" s="60"/>
      <c r="N221" s="60"/>
      <c r="O221" s="60"/>
    </row>
    <row r="222" spans="5:15" ht="12.75">
      <c r="E222" s="60"/>
      <c r="F222" s="60"/>
      <c r="G222" s="60"/>
      <c r="H222" s="60"/>
      <c r="I222" s="60"/>
      <c r="J222" s="60"/>
      <c r="L222" s="60"/>
      <c r="N222" s="60"/>
      <c r="O222" s="60"/>
    </row>
    <row r="223" spans="5:15" ht="12.75">
      <c r="E223" s="60"/>
      <c r="F223" s="60"/>
      <c r="G223" s="60"/>
      <c r="H223" s="60"/>
      <c r="I223" s="60"/>
      <c r="J223" s="60"/>
      <c r="L223" s="60"/>
      <c r="N223" s="60"/>
      <c r="O223" s="60"/>
    </row>
    <row r="224" spans="5:15" ht="12.75">
      <c r="E224" s="60"/>
      <c r="F224" s="60"/>
      <c r="G224" s="60"/>
      <c r="H224" s="60"/>
      <c r="I224" s="60"/>
      <c r="J224" s="60"/>
      <c r="L224" s="60"/>
      <c r="N224" s="60"/>
      <c r="O224" s="60"/>
    </row>
    <row r="225" spans="5:15" ht="12.75">
      <c r="E225" s="60"/>
      <c r="F225" s="60"/>
      <c r="G225" s="60"/>
      <c r="H225" s="60"/>
      <c r="I225" s="60"/>
      <c r="J225" s="60"/>
      <c r="L225" s="60"/>
      <c r="N225" s="60"/>
      <c r="O225" s="60"/>
    </row>
    <row r="226" spans="5:15" ht="12.75">
      <c r="E226" s="60"/>
      <c r="F226" s="60"/>
      <c r="G226" s="60"/>
      <c r="H226" s="60"/>
      <c r="I226" s="60"/>
      <c r="J226" s="60"/>
      <c r="L226" s="60"/>
      <c r="N226" s="60"/>
      <c r="O226" s="60"/>
    </row>
    <row r="227" spans="5:15" ht="12.75">
      <c r="E227" s="60"/>
      <c r="F227" s="60"/>
      <c r="G227" s="60"/>
      <c r="H227" s="60"/>
      <c r="I227" s="60"/>
      <c r="J227" s="60"/>
      <c r="L227" s="60"/>
      <c r="N227" s="60"/>
      <c r="O227" s="60"/>
    </row>
    <row r="228" spans="5:15" ht="12.75">
      <c r="E228" s="60"/>
      <c r="F228" s="60"/>
      <c r="G228" s="60"/>
      <c r="H228" s="60"/>
      <c r="I228" s="60"/>
      <c r="J228" s="60"/>
      <c r="L228" s="60"/>
      <c r="N228" s="60"/>
      <c r="O228" s="60"/>
    </row>
    <row r="229" spans="5:15" ht="12.75">
      <c r="E229" s="60"/>
      <c r="F229" s="60"/>
      <c r="G229" s="60"/>
      <c r="H229" s="60"/>
      <c r="I229" s="60"/>
      <c r="J229" s="60"/>
      <c r="L229" s="60"/>
      <c r="N229" s="60"/>
      <c r="O229" s="60"/>
    </row>
    <row r="230" spans="5:15" ht="12.75">
      <c r="E230" s="60"/>
      <c r="F230" s="60"/>
      <c r="G230" s="60"/>
      <c r="H230" s="60"/>
      <c r="I230" s="60"/>
      <c r="J230" s="60"/>
      <c r="L230" s="60"/>
      <c r="N230" s="60"/>
      <c r="O230" s="60"/>
    </row>
    <row r="231" spans="5:15" ht="12.75">
      <c r="E231" s="60"/>
      <c r="F231" s="60"/>
      <c r="G231" s="60"/>
      <c r="H231" s="60"/>
      <c r="I231" s="60"/>
      <c r="J231" s="60"/>
      <c r="L231" s="60"/>
      <c r="N231" s="60"/>
      <c r="O231" s="60"/>
    </row>
    <row r="232" spans="5:15" ht="12.75">
      <c r="E232" s="60"/>
      <c r="F232" s="60"/>
      <c r="G232" s="60"/>
      <c r="H232" s="60"/>
      <c r="I232" s="60"/>
      <c r="J232" s="60"/>
      <c r="L232" s="60"/>
      <c r="N232" s="60"/>
      <c r="O232" s="60"/>
    </row>
    <row r="233" spans="5:15" ht="12.75">
      <c r="E233" s="60"/>
      <c r="F233" s="60"/>
      <c r="G233" s="60"/>
      <c r="H233" s="60"/>
      <c r="I233" s="60"/>
      <c r="J233" s="60"/>
      <c r="L233" s="60"/>
      <c r="N233" s="60"/>
      <c r="O233" s="60"/>
    </row>
    <row r="234" spans="5:15" ht="12.75">
      <c r="E234" s="60"/>
      <c r="F234" s="60"/>
      <c r="G234" s="60"/>
      <c r="H234" s="60"/>
      <c r="I234" s="60"/>
      <c r="J234" s="60"/>
      <c r="L234" s="60"/>
      <c r="N234" s="60"/>
      <c r="O234" s="60"/>
    </row>
    <row r="235" spans="5:15" ht="12.75">
      <c r="E235" s="60"/>
      <c r="F235" s="60"/>
      <c r="G235" s="60"/>
      <c r="H235" s="60"/>
      <c r="I235" s="60"/>
      <c r="J235" s="60"/>
      <c r="L235" s="60"/>
      <c r="N235" s="60"/>
      <c r="O235" s="60"/>
    </row>
    <row r="236" spans="5:15" ht="12.75">
      <c r="E236" s="60"/>
      <c r="F236" s="60"/>
      <c r="G236" s="60"/>
      <c r="H236" s="60"/>
      <c r="I236" s="60"/>
      <c r="J236" s="60"/>
      <c r="L236" s="60"/>
      <c r="N236" s="60"/>
      <c r="O236" s="60"/>
    </row>
    <row r="237" spans="5:15" ht="12.75">
      <c r="E237" s="60"/>
      <c r="F237" s="60"/>
      <c r="G237" s="60"/>
      <c r="H237" s="60"/>
      <c r="I237" s="60"/>
      <c r="J237" s="60"/>
      <c r="L237" s="60"/>
      <c r="N237" s="60"/>
      <c r="O237" s="60"/>
    </row>
    <row r="238" spans="5:15" ht="12.75">
      <c r="E238" s="60"/>
      <c r="F238" s="60"/>
      <c r="G238" s="60"/>
      <c r="H238" s="60"/>
      <c r="I238" s="60"/>
      <c r="J238" s="60"/>
      <c r="L238" s="60"/>
      <c r="N238" s="60"/>
      <c r="O238" s="60"/>
    </row>
    <row r="239" spans="5:15" ht="12.75">
      <c r="E239" s="60"/>
      <c r="F239" s="60"/>
      <c r="G239" s="60"/>
      <c r="H239" s="60"/>
      <c r="I239" s="60"/>
      <c r="J239" s="60"/>
      <c r="L239" s="60"/>
      <c r="N239" s="60"/>
      <c r="O239" s="60"/>
    </row>
    <row r="240" spans="5:15" ht="12.75">
      <c r="E240" s="60"/>
      <c r="F240" s="60"/>
      <c r="G240" s="60"/>
      <c r="H240" s="60"/>
      <c r="I240" s="60"/>
      <c r="J240" s="60"/>
      <c r="L240" s="60"/>
      <c r="N240" s="60"/>
      <c r="O240" s="60"/>
    </row>
    <row r="241" spans="5:15" ht="12.75">
      <c r="E241" s="60"/>
      <c r="F241" s="60"/>
      <c r="G241" s="60"/>
      <c r="H241" s="60"/>
      <c r="I241" s="60"/>
      <c r="J241" s="60"/>
      <c r="L241" s="60"/>
      <c r="N241" s="60"/>
      <c r="O241" s="60"/>
    </row>
    <row r="242" spans="5:15" ht="12.75">
      <c r="E242" s="60"/>
      <c r="F242" s="60"/>
      <c r="G242" s="60"/>
      <c r="H242" s="60"/>
      <c r="I242" s="60"/>
      <c r="J242" s="60"/>
      <c r="L242" s="60"/>
      <c r="N242" s="60"/>
      <c r="O242" s="60"/>
    </row>
    <row r="243" spans="5:15" ht="12.75">
      <c r="E243" s="60"/>
      <c r="F243" s="60"/>
      <c r="G243" s="60"/>
      <c r="H243" s="60"/>
      <c r="I243" s="60"/>
      <c r="J243" s="60"/>
      <c r="L243" s="60"/>
      <c r="N243" s="60"/>
      <c r="O243" s="60"/>
    </row>
    <row r="244" spans="5:15" ht="12.75">
      <c r="E244" s="60"/>
      <c r="F244" s="60"/>
      <c r="G244" s="60"/>
      <c r="H244" s="60"/>
      <c r="I244" s="60"/>
      <c r="J244" s="60"/>
      <c r="L244" s="60"/>
      <c r="N244" s="60"/>
      <c r="O244" s="60"/>
    </row>
    <row r="245" spans="5:15" ht="12.75">
      <c r="E245" s="60"/>
      <c r="F245" s="60"/>
      <c r="G245" s="60"/>
      <c r="H245" s="60"/>
      <c r="I245" s="60"/>
      <c r="J245" s="60"/>
      <c r="L245" s="60"/>
      <c r="N245" s="60"/>
      <c r="O245" s="60"/>
    </row>
    <row r="246" spans="5:15" ht="12.75">
      <c r="E246" s="60"/>
      <c r="F246" s="60"/>
      <c r="G246" s="60"/>
      <c r="H246" s="60"/>
      <c r="I246" s="60"/>
      <c r="J246" s="60"/>
      <c r="L246" s="60"/>
      <c r="N246" s="60"/>
      <c r="O246" s="60"/>
    </row>
    <row r="247" spans="5:15" ht="12.75">
      <c r="E247" s="60"/>
      <c r="F247" s="60"/>
      <c r="G247" s="60"/>
      <c r="H247" s="60"/>
      <c r="I247" s="60"/>
      <c r="J247" s="60"/>
      <c r="L247" s="60"/>
      <c r="N247" s="60"/>
      <c r="O247" s="60"/>
    </row>
    <row r="248" spans="5:15" ht="12.75">
      <c r="E248" s="60"/>
      <c r="F248" s="60"/>
      <c r="G248" s="60"/>
      <c r="H248" s="60"/>
      <c r="I248" s="60"/>
      <c r="J248" s="60"/>
      <c r="L248" s="60"/>
      <c r="N248" s="60"/>
      <c r="O248" s="60"/>
    </row>
    <row r="249" spans="5:15" ht="12.75">
      <c r="E249" s="60"/>
      <c r="F249" s="60"/>
      <c r="G249" s="60"/>
      <c r="H249" s="60"/>
      <c r="I249" s="60"/>
      <c r="J249" s="60"/>
      <c r="L249" s="60"/>
      <c r="N249" s="60"/>
      <c r="O249" s="60"/>
    </row>
    <row r="250" spans="5:15" ht="12.75">
      <c r="E250" s="60"/>
      <c r="F250" s="60"/>
      <c r="G250" s="60"/>
      <c r="H250" s="60"/>
      <c r="I250" s="60"/>
      <c r="J250" s="60"/>
      <c r="L250" s="60"/>
      <c r="N250" s="60"/>
      <c r="O250" s="60"/>
    </row>
    <row r="251" spans="5:15" ht="12.75">
      <c r="E251" s="60"/>
      <c r="F251" s="60"/>
      <c r="G251" s="60"/>
      <c r="H251" s="60"/>
      <c r="I251" s="60"/>
      <c r="J251" s="60"/>
      <c r="L251" s="60"/>
      <c r="N251" s="60"/>
      <c r="O251" s="60"/>
    </row>
    <row r="252" spans="5:15" ht="12.75">
      <c r="E252" s="60"/>
      <c r="F252" s="60"/>
      <c r="G252" s="60"/>
      <c r="H252" s="60"/>
      <c r="I252" s="60"/>
      <c r="J252" s="60"/>
      <c r="L252" s="60"/>
      <c r="N252" s="60"/>
      <c r="O252" s="60"/>
    </row>
    <row r="253" spans="5:15" ht="12.75">
      <c r="E253" s="60"/>
      <c r="F253" s="60"/>
      <c r="G253" s="60"/>
      <c r="H253" s="60"/>
      <c r="I253" s="60"/>
      <c r="J253" s="60"/>
      <c r="L253" s="60"/>
      <c r="N253" s="60"/>
      <c r="O253" s="60"/>
    </row>
    <row r="254" spans="5:15" ht="12.75">
      <c r="E254" s="60"/>
      <c r="F254" s="60"/>
      <c r="G254" s="60"/>
      <c r="H254" s="60"/>
      <c r="I254" s="60"/>
      <c r="J254" s="60"/>
      <c r="L254" s="60"/>
      <c r="N254" s="60"/>
      <c r="O254" s="60"/>
    </row>
    <row r="255" spans="5:15" ht="12.75">
      <c r="E255" s="60"/>
      <c r="F255" s="60"/>
      <c r="G255" s="60"/>
      <c r="H255" s="60"/>
      <c r="I255" s="60"/>
      <c r="J255" s="60"/>
      <c r="L255" s="60"/>
      <c r="N255" s="60"/>
      <c r="O255" s="60"/>
    </row>
    <row r="256" spans="5:15" ht="12.75">
      <c r="E256" s="60"/>
      <c r="F256" s="60"/>
      <c r="G256" s="60"/>
      <c r="H256" s="60"/>
      <c r="I256" s="60"/>
      <c r="J256" s="60"/>
      <c r="L256" s="60"/>
      <c r="N256" s="60"/>
      <c r="O256" s="60"/>
    </row>
    <row r="257" spans="5:15" ht="12.75">
      <c r="E257" s="60"/>
      <c r="F257" s="60"/>
      <c r="G257" s="60"/>
      <c r="H257" s="60"/>
      <c r="I257" s="60"/>
      <c r="J257" s="60"/>
      <c r="L257" s="60"/>
      <c r="N257" s="60"/>
      <c r="O257" s="60"/>
    </row>
    <row r="258" spans="5:15" ht="12.75">
      <c r="E258" s="60"/>
      <c r="F258" s="60"/>
      <c r="G258" s="60"/>
      <c r="H258" s="60"/>
      <c r="I258" s="60"/>
      <c r="J258" s="60"/>
      <c r="L258" s="60"/>
      <c r="N258" s="60"/>
      <c r="O258" s="60"/>
    </row>
    <row r="259" spans="5:15" ht="12.75">
      <c r="E259" s="60"/>
      <c r="F259" s="60"/>
      <c r="G259" s="60"/>
      <c r="H259" s="60"/>
      <c r="I259" s="60"/>
      <c r="J259" s="60"/>
      <c r="L259" s="60"/>
      <c r="N259" s="60"/>
      <c r="O259" s="60"/>
    </row>
    <row r="260" spans="5:15" ht="12.75">
      <c r="E260" s="60"/>
      <c r="F260" s="60"/>
      <c r="G260" s="60"/>
      <c r="H260" s="60"/>
      <c r="I260" s="60"/>
      <c r="J260" s="60"/>
      <c r="L260" s="60"/>
      <c r="N260" s="60"/>
      <c r="O260" s="60"/>
    </row>
    <row r="261" spans="5:15" ht="12.75">
      <c r="E261" s="60"/>
      <c r="F261" s="60"/>
      <c r="G261" s="60"/>
      <c r="H261" s="60"/>
      <c r="I261" s="60"/>
      <c r="J261" s="60"/>
      <c r="L261" s="60"/>
      <c r="N261" s="60"/>
      <c r="O261" s="60"/>
    </row>
    <row r="262" spans="5:15" ht="12.75">
      <c r="E262" s="60"/>
      <c r="F262" s="60"/>
      <c r="G262" s="60"/>
      <c r="H262" s="60"/>
      <c r="I262" s="60"/>
      <c r="J262" s="60"/>
      <c r="L262" s="60"/>
      <c r="N262" s="60"/>
      <c r="O262" s="60"/>
    </row>
    <row r="263" spans="5:15" ht="12.75">
      <c r="E263" s="60"/>
      <c r="F263" s="60"/>
      <c r="G263" s="60"/>
      <c r="H263" s="60"/>
      <c r="I263" s="60"/>
      <c r="J263" s="60"/>
      <c r="L263" s="60"/>
      <c r="N263" s="60"/>
      <c r="O263" s="60"/>
    </row>
    <row r="264" spans="5:15" ht="12.75">
      <c r="E264" s="60"/>
      <c r="F264" s="60"/>
      <c r="G264" s="60"/>
      <c r="H264" s="60"/>
      <c r="I264" s="60"/>
      <c r="J264" s="60"/>
      <c r="L264" s="60"/>
      <c r="N264" s="60"/>
      <c r="O264" s="60"/>
    </row>
    <row r="265" spans="5:15" ht="12.75">
      <c r="E265" s="60"/>
      <c r="F265" s="60"/>
      <c r="G265" s="60"/>
      <c r="H265" s="60"/>
      <c r="I265" s="60"/>
      <c r="J265" s="60"/>
      <c r="L265" s="60"/>
      <c r="N265" s="60"/>
      <c r="O265" s="60"/>
    </row>
    <row r="266" spans="5:15" ht="12.75">
      <c r="E266" s="60"/>
      <c r="F266" s="60"/>
      <c r="G266" s="60"/>
      <c r="H266" s="60"/>
      <c r="I266" s="60"/>
      <c r="J266" s="60"/>
      <c r="L266" s="60"/>
      <c r="N266" s="60"/>
      <c r="O266" s="60"/>
    </row>
    <row r="267" spans="5:15" ht="12.75">
      <c r="E267" s="60"/>
      <c r="F267" s="60"/>
      <c r="G267" s="60"/>
      <c r="H267" s="60"/>
      <c r="I267" s="60"/>
      <c r="J267" s="60"/>
      <c r="L267" s="60"/>
      <c r="N267" s="60"/>
      <c r="O267" s="60"/>
    </row>
    <row r="268" spans="5:15" ht="12.75">
      <c r="E268" s="60"/>
      <c r="F268" s="60"/>
      <c r="G268" s="60"/>
      <c r="H268" s="60"/>
      <c r="I268" s="60"/>
      <c r="J268" s="60"/>
      <c r="L268" s="60"/>
      <c r="N268" s="60"/>
      <c r="O268" s="60"/>
    </row>
    <row r="269" spans="5:15" ht="12.75">
      <c r="E269" s="60"/>
      <c r="F269" s="60"/>
      <c r="G269" s="60"/>
      <c r="H269" s="60"/>
      <c r="I269" s="60"/>
      <c r="J269" s="60"/>
      <c r="L269" s="60"/>
      <c r="N269" s="60"/>
      <c r="O269" s="60"/>
    </row>
    <row r="270" spans="5:15" ht="12.75">
      <c r="E270" s="60"/>
      <c r="F270" s="60"/>
      <c r="G270" s="60"/>
      <c r="H270" s="60"/>
      <c r="I270" s="60"/>
      <c r="J270" s="60"/>
      <c r="L270" s="60"/>
      <c r="N270" s="60"/>
      <c r="O270" s="60"/>
    </row>
    <row r="271" spans="5:15" ht="12.75">
      <c r="E271" s="60"/>
      <c r="F271" s="60"/>
      <c r="G271" s="60"/>
      <c r="H271" s="60"/>
      <c r="I271" s="60"/>
      <c r="J271" s="60"/>
      <c r="L271" s="60"/>
      <c r="N271" s="60"/>
      <c r="O271" s="60"/>
    </row>
    <row r="272" spans="5:15" ht="12.75">
      <c r="E272" s="60"/>
      <c r="F272" s="60"/>
      <c r="G272" s="60"/>
      <c r="H272" s="60"/>
      <c r="I272" s="60"/>
      <c r="J272" s="60"/>
      <c r="L272" s="60"/>
      <c r="N272" s="60"/>
      <c r="O272" s="60"/>
    </row>
    <row r="273" spans="5:15" ht="12.75">
      <c r="E273" s="60"/>
      <c r="F273" s="60"/>
      <c r="G273" s="60"/>
      <c r="H273" s="60"/>
      <c r="I273" s="60"/>
      <c r="J273" s="60"/>
      <c r="L273" s="60"/>
      <c r="N273" s="60"/>
      <c r="O273" s="60"/>
    </row>
    <row r="274" spans="5:15" ht="12.75">
      <c r="E274" s="60"/>
      <c r="F274" s="60"/>
      <c r="G274" s="60"/>
      <c r="H274" s="60"/>
      <c r="I274" s="60"/>
      <c r="J274" s="60"/>
      <c r="L274" s="60"/>
      <c r="N274" s="60"/>
      <c r="O274" s="60"/>
    </row>
    <row r="275" spans="5:15" ht="12.75">
      <c r="E275" s="60"/>
      <c r="F275" s="60"/>
      <c r="G275" s="60"/>
      <c r="H275" s="60"/>
      <c r="I275" s="60"/>
      <c r="J275" s="60"/>
      <c r="L275" s="60"/>
      <c r="N275" s="60"/>
      <c r="O275" s="60"/>
    </row>
    <row r="276" spans="5:15" ht="12.75">
      <c r="E276" s="60"/>
      <c r="F276" s="60"/>
      <c r="G276" s="60"/>
      <c r="H276" s="60"/>
      <c r="I276" s="60"/>
      <c r="J276" s="60"/>
      <c r="L276" s="60"/>
      <c r="N276" s="60"/>
      <c r="O276" s="60"/>
    </row>
    <row r="277" spans="5:15" ht="12.75">
      <c r="E277" s="60"/>
      <c r="F277" s="60"/>
      <c r="G277" s="60"/>
      <c r="H277" s="60"/>
      <c r="I277" s="60"/>
      <c r="J277" s="60"/>
      <c r="L277" s="60"/>
      <c r="N277" s="60"/>
      <c r="O277" s="60"/>
    </row>
    <row r="278" spans="5:15" ht="12.75">
      <c r="E278" s="60"/>
      <c r="F278" s="60"/>
      <c r="G278" s="60"/>
      <c r="H278" s="60"/>
      <c r="I278" s="60"/>
      <c r="J278" s="60"/>
      <c r="L278" s="60"/>
      <c r="N278" s="60"/>
      <c r="O278" s="60"/>
    </row>
    <row r="279" spans="5:15" ht="12.75">
      <c r="E279" s="60"/>
      <c r="F279" s="60"/>
      <c r="G279" s="60"/>
      <c r="H279" s="60"/>
      <c r="I279" s="60"/>
      <c r="J279" s="60"/>
      <c r="L279" s="60"/>
      <c r="N279" s="60"/>
      <c r="O279" s="60"/>
    </row>
    <row r="280" spans="5:15" ht="12.75">
      <c r="E280" s="60"/>
      <c r="F280" s="60"/>
      <c r="G280" s="60"/>
      <c r="H280" s="60"/>
      <c r="I280" s="60"/>
      <c r="J280" s="60"/>
      <c r="L280" s="60"/>
      <c r="N280" s="60"/>
      <c r="O280" s="60"/>
    </row>
    <row r="281" spans="5:15" ht="12.75">
      <c r="E281" s="60"/>
      <c r="F281" s="60"/>
      <c r="G281" s="60"/>
      <c r="H281" s="60"/>
      <c r="I281" s="60"/>
      <c r="J281" s="60"/>
      <c r="L281" s="60"/>
      <c r="N281" s="60"/>
      <c r="O281" s="60"/>
    </row>
    <row r="282" spans="5:15" ht="12.75">
      <c r="E282" s="60"/>
      <c r="F282" s="60"/>
      <c r="G282" s="60"/>
      <c r="H282" s="60"/>
      <c r="I282" s="60"/>
      <c r="J282" s="60"/>
      <c r="L282" s="60"/>
      <c r="N282" s="60"/>
      <c r="O282" s="60"/>
    </row>
  </sheetData>
  <sheetProtection/>
  <mergeCells count="16">
    <mergeCell ref="O8:O10"/>
    <mergeCell ref="E9:G9"/>
    <mergeCell ref="H9:J9"/>
    <mergeCell ref="K9:M9"/>
    <mergeCell ref="A8:A10"/>
    <mergeCell ref="B8:B10"/>
    <mergeCell ref="C8:C10"/>
    <mergeCell ref="D8:D10"/>
    <mergeCell ref="E8:M8"/>
    <mergeCell ref="N8:N10"/>
    <mergeCell ref="A7:O7"/>
    <mergeCell ref="A1:O1"/>
    <mergeCell ref="A2:O2"/>
    <mergeCell ref="A3:O3"/>
    <mergeCell ref="A4:O4"/>
    <mergeCell ref="A6:O6"/>
  </mergeCells>
  <printOptions/>
  <pageMargins left="0.4724409448818898" right="0.1968503937007874" top="0.3937007874015748" bottom="0.7874015748031497" header="0.5118110236220472" footer="0.4724409448818898"/>
  <pageSetup horizontalDpi="600" verticalDpi="600" orientation="landscape" paperSize="9" r:id="rId3"/>
  <headerFooter alignWithMargins="0">
    <oddFooter>&amp;L&amp;"Times New Roman,обычный"Главный судья соревнований 
Главный секретарь соревнований &amp;C&amp;"Times New Roman,обычный"                                 
                               Чачина Ю.Ю.
                                 Смирнова С.А.</oddFooter>
  </headerFooter>
  <rowBreaks count="1" manualBreakCount="1">
    <brk id="29" max="12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44"/>
  <sheetViews>
    <sheetView zoomScale="70" zoomScaleNormal="70" zoomScalePageLayoutView="0" workbookViewId="0" topLeftCell="A1">
      <selection activeCell="H30" sqref="H30"/>
    </sheetView>
  </sheetViews>
  <sheetFormatPr defaultColWidth="9.140625" defaultRowHeight="12.75"/>
  <cols>
    <col min="1" max="1" width="4.8515625" style="1" customWidth="1"/>
    <col min="2" max="2" width="5.00390625" style="1" customWidth="1"/>
    <col min="3" max="3" width="23.00390625" style="1" customWidth="1"/>
    <col min="4" max="4" width="33.28125" style="1" customWidth="1"/>
    <col min="5" max="5" width="4.7109375" style="1" customWidth="1"/>
    <col min="6" max="6" width="6.421875" style="1" customWidth="1"/>
    <col min="7" max="7" width="5.00390625" style="1" customWidth="1"/>
    <col min="8" max="8" width="4.7109375" style="1" customWidth="1"/>
    <col min="9" max="9" width="6.421875" style="1" customWidth="1"/>
    <col min="10" max="10" width="4.8515625" style="1" customWidth="1"/>
    <col min="11" max="11" width="4.7109375" style="1" customWidth="1"/>
    <col min="12" max="12" width="6.421875" style="1" customWidth="1"/>
    <col min="13" max="13" width="5.00390625" style="1" customWidth="1"/>
    <col min="14" max="14" width="4.7109375" style="1" customWidth="1"/>
    <col min="15" max="15" width="6.421875" style="1" customWidth="1"/>
    <col min="16" max="16" width="4.57421875" style="1" customWidth="1"/>
    <col min="17" max="17" width="7.421875" style="1" customWidth="1"/>
    <col min="18" max="18" width="5.140625" style="1" customWidth="1"/>
    <col min="19" max="16384" width="9.140625" style="1" customWidth="1"/>
  </cols>
  <sheetData>
    <row r="1" spans="1:18" ht="15.7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ht="15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ht="22.5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</row>
    <row r="4" spans="1:18" ht="22.5">
      <c r="A4" s="248" t="s">
        <v>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2:17" ht="15.75" customHeight="1">
      <c r="B5" s="2" t="s">
        <v>156</v>
      </c>
      <c r="C5" s="3"/>
      <c r="D5" s="3"/>
      <c r="Q5" s="5" t="s">
        <v>157</v>
      </c>
    </row>
    <row r="6" spans="1:18" ht="15.75" customHeight="1">
      <c r="A6" s="249" t="s">
        <v>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</row>
    <row r="7" spans="1:18" ht="15.75" customHeight="1" thickBot="1">
      <c r="A7" s="246" t="s">
        <v>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</row>
    <row r="8" spans="1:18" ht="14.25" customHeight="1" thickBot="1">
      <c r="A8" s="250" t="s">
        <v>8</v>
      </c>
      <c r="B8" s="250" t="s">
        <v>9</v>
      </c>
      <c r="C8" s="256" t="s">
        <v>10</v>
      </c>
      <c r="D8" s="259" t="s">
        <v>11</v>
      </c>
      <c r="E8" s="262" t="s">
        <v>158</v>
      </c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250" t="s">
        <v>13</v>
      </c>
      <c r="R8" s="250" t="s">
        <v>14</v>
      </c>
    </row>
    <row r="9" spans="1:18" ht="12.75" customHeight="1">
      <c r="A9" s="251"/>
      <c r="B9" s="251"/>
      <c r="C9" s="257"/>
      <c r="D9" s="260"/>
      <c r="E9" s="253" t="s">
        <v>15</v>
      </c>
      <c r="F9" s="254"/>
      <c r="G9" s="255"/>
      <c r="H9" s="253" t="s">
        <v>159</v>
      </c>
      <c r="I9" s="254"/>
      <c r="J9" s="255"/>
      <c r="K9" s="253" t="s">
        <v>16</v>
      </c>
      <c r="L9" s="254"/>
      <c r="M9" s="255"/>
      <c r="N9" s="253" t="s">
        <v>17</v>
      </c>
      <c r="O9" s="254"/>
      <c r="P9" s="255"/>
      <c r="Q9" s="251"/>
      <c r="R9" s="251"/>
    </row>
    <row r="10" spans="1:18" ht="48.75" customHeight="1" thickBot="1">
      <c r="A10" s="252"/>
      <c r="B10" s="252"/>
      <c r="C10" s="258"/>
      <c r="D10" s="261"/>
      <c r="E10" s="7" t="s">
        <v>18</v>
      </c>
      <c r="F10" s="8" t="s">
        <v>19</v>
      </c>
      <c r="G10" s="61" t="s">
        <v>20</v>
      </c>
      <c r="H10" s="11" t="s">
        <v>18</v>
      </c>
      <c r="I10" s="62" t="s">
        <v>19</v>
      </c>
      <c r="J10" s="9" t="s">
        <v>20</v>
      </c>
      <c r="K10" s="10" t="s">
        <v>18</v>
      </c>
      <c r="L10" s="8" t="s">
        <v>19</v>
      </c>
      <c r="M10" s="61" t="s">
        <v>20</v>
      </c>
      <c r="N10" s="11" t="s">
        <v>18</v>
      </c>
      <c r="O10" s="12" t="s">
        <v>19</v>
      </c>
      <c r="P10" s="9" t="s">
        <v>20</v>
      </c>
      <c r="Q10" s="252"/>
      <c r="R10" s="252"/>
    </row>
    <row r="11" spans="1:18" ht="15" customHeight="1">
      <c r="A11" s="13">
        <v>1</v>
      </c>
      <c r="B11" s="14">
        <v>30</v>
      </c>
      <c r="C11" s="63" t="s">
        <v>50</v>
      </c>
      <c r="D11" s="16" t="s">
        <v>22</v>
      </c>
      <c r="E11" s="64">
        <v>4</v>
      </c>
      <c r="F11" s="65" t="s">
        <v>160</v>
      </c>
      <c r="G11" s="66">
        <v>1</v>
      </c>
      <c r="H11" s="64" t="s">
        <v>161</v>
      </c>
      <c r="I11" s="65" t="s">
        <v>162</v>
      </c>
      <c r="J11" s="66">
        <v>1</v>
      </c>
      <c r="K11" s="20">
        <v>2</v>
      </c>
      <c r="L11" s="65" t="s">
        <v>163</v>
      </c>
      <c r="M11" s="20">
        <v>1</v>
      </c>
      <c r="N11" s="17" t="s">
        <v>26</v>
      </c>
      <c r="O11" s="65" t="s">
        <v>164</v>
      </c>
      <c r="P11" s="19">
        <v>1</v>
      </c>
      <c r="Q11" s="67">
        <v>46.94</v>
      </c>
      <c r="R11" s="68" t="s">
        <v>35</v>
      </c>
    </row>
    <row r="12" spans="1:18" ht="15" customHeight="1">
      <c r="A12" s="22">
        <v>2</v>
      </c>
      <c r="B12" s="23">
        <v>31</v>
      </c>
      <c r="C12" s="24" t="s">
        <v>36</v>
      </c>
      <c r="D12" s="16" t="s">
        <v>22</v>
      </c>
      <c r="E12" s="57">
        <v>7</v>
      </c>
      <c r="F12" s="69" t="s">
        <v>165</v>
      </c>
      <c r="G12" s="70">
        <v>1</v>
      </c>
      <c r="H12" s="57" t="s">
        <v>24</v>
      </c>
      <c r="I12" s="69" t="s">
        <v>166</v>
      </c>
      <c r="J12" s="70">
        <v>1</v>
      </c>
      <c r="K12" s="33">
        <v>1</v>
      </c>
      <c r="L12" s="69" t="s">
        <v>167</v>
      </c>
      <c r="M12" s="33">
        <v>1</v>
      </c>
      <c r="N12" s="31" t="s">
        <v>26</v>
      </c>
      <c r="O12" s="69" t="s">
        <v>168</v>
      </c>
      <c r="P12" s="30">
        <v>2</v>
      </c>
      <c r="Q12" s="71">
        <v>46.18</v>
      </c>
      <c r="R12" s="58" t="s">
        <v>169</v>
      </c>
    </row>
    <row r="13" spans="1:18" ht="15" customHeight="1">
      <c r="A13" s="22">
        <v>3</v>
      </c>
      <c r="B13" s="14">
        <v>7</v>
      </c>
      <c r="C13" s="37" t="s">
        <v>60</v>
      </c>
      <c r="D13" s="42" t="s">
        <v>55</v>
      </c>
      <c r="E13" s="57">
        <v>5</v>
      </c>
      <c r="F13" s="69" t="s">
        <v>170</v>
      </c>
      <c r="G13" s="70">
        <v>2</v>
      </c>
      <c r="H13" s="57" t="s">
        <v>161</v>
      </c>
      <c r="I13" s="69" t="s">
        <v>171</v>
      </c>
      <c r="J13" s="70">
        <v>2</v>
      </c>
      <c r="K13" s="33">
        <v>2</v>
      </c>
      <c r="L13" s="69" t="s">
        <v>172</v>
      </c>
      <c r="M13" s="33">
        <v>3</v>
      </c>
      <c r="N13" s="31" t="s">
        <v>26</v>
      </c>
      <c r="O13" s="69" t="s">
        <v>173</v>
      </c>
      <c r="P13" s="30">
        <v>3</v>
      </c>
      <c r="Q13" s="71">
        <v>47.11</v>
      </c>
      <c r="R13" s="58" t="s">
        <v>35</v>
      </c>
    </row>
    <row r="14" spans="1:118" s="36" customFormat="1" ht="15" customHeight="1">
      <c r="A14" s="22">
        <v>4</v>
      </c>
      <c r="B14" s="14">
        <v>28</v>
      </c>
      <c r="C14" s="37" t="s">
        <v>81</v>
      </c>
      <c r="D14" s="16" t="s">
        <v>22</v>
      </c>
      <c r="E14" s="57">
        <v>1</v>
      </c>
      <c r="F14" s="69" t="s">
        <v>174</v>
      </c>
      <c r="G14" s="70">
        <v>1</v>
      </c>
      <c r="H14" s="57" t="s">
        <v>42</v>
      </c>
      <c r="I14" s="69" t="s">
        <v>175</v>
      </c>
      <c r="J14" s="70">
        <v>2</v>
      </c>
      <c r="K14" s="33">
        <v>2</v>
      </c>
      <c r="L14" s="69" t="s">
        <v>176</v>
      </c>
      <c r="M14" s="33">
        <v>2</v>
      </c>
      <c r="N14" s="31" t="s">
        <v>26</v>
      </c>
      <c r="O14" s="69" t="s">
        <v>177</v>
      </c>
      <c r="P14" s="30">
        <v>4</v>
      </c>
      <c r="Q14" s="71">
        <v>47.62</v>
      </c>
      <c r="R14" s="58" t="s">
        <v>35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1:118" s="36" customFormat="1" ht="15" customHeight="1">
      <c r="A15" s="22">
        <v>5</v>
      </c>
      <c r="B15" s="14">
        <v>32</v>
      </c>
      <c r="C15" s="37" t="s">
        <v>124</v>
      </c>
      <c r="D15" s="16" t="s">
        <v>69</v>
      </c>
      <c r="E15" s="72">
        <v>4</v>
      </c>
      <c r="F15" s="73" t="s">
        <v>178</v>
      </c>
      <c r="G15" s="74">
        <v>2</v>
      </c>
      <c r="H15" s="72" t="s">
        <v>32</v>
      </c>
      <c r="I15" s="73" t="s">
        <v>179</v>
      </c>
      <c r="J15" s="74">
        <v>1</v>
      </c>
      <c r="K15" s="41">
        <v>1</v>
      </c>
      <c r="L15" s="69" t="s">
        <v>174</v>
      </c>
      <c r="M15" s="41">
        <v>2</v>
      </c>
      <c r="N15" s="38" t="s">
        <v>26</v>
      </c>
      <c r="O15" s="69" t="s">
        <v>180</v>
      </c>
      <c r="P15" s="40">
        <v>5</v>
      </c>
      <c r="Q15" s="71">
        <v>47.9</v>
      </c>
      <c r="R15" s="58" t="s">
        <v>35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</row>
    <row r="16" spans="1:118" ht="15" customHeight="1">
      <c r="A16" s="22">
        <v>6</v>
      </c>
      <c r="B16" s="23">
        <v>1</v>
      </c>
      <c r="C16" s="37" t="s">
        <v>45</v>
      </c>
      <c r="D16" s="16" t="s">
        <v>46</v>
      </c>
      <c r="E16" s="57">
        <v>6</v>
      </c>
      <c r="F16" s="69" t="s">
        <v>98</v>
      </c>
      <c r="G16" s="70">
        <v>3</v>
      </c>
      <c r="H16" s="57" t="s">
        <v>32</v>
      </c>
      <c r="I16" s="69" t="s">
        <v>181</v>
      </c>
      <c r="J16" s="70">
        <v>2</v>
      </c>
      <c r="K16" s="33">
        <v>1</v>
      </c>
      <c r="L16" s="69" t="s">
        <v>182</v>
      </c>
      <c r="M16" s="33">
        <v>3</v>
      </c>
      <c r="N16" s="38"/>
      <c r="O16" s="69"/>
      <c r="P16" s="30"/>
      <c r="Q16" s="71">
        <v>49.87</v>
      </c>
      <c r="R16" s="58" t="s">
        <v>28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</row>
    <row r="17" spans="1:118" s="36" customFormat="1" ht="15" customHeight="1">
      <c r="A17" s="22">
        <v>7</v>
      </c>
      <c r="B17" s="14">
        <v>22</v>
      </c>
      <c r="C17" s="34" t="s">
        <v>40</v>
      </c>
      <c r="D17" s="16" t="s">
        <v>30</v>
      </c>
      <c r="E17" s="57">
        <v>5</v>
      </c>
      <c r="F17" s="69" t="s">
        <v>183</v>
      </c>
      <c r="G17" s="70">
        <v>1</v>
      </c>
      <c r="H17" s="57" t="s">
        <v>42</v>
      </c>
      <c r="I17" s="69" t="s">
        <v>184</v>
      </c>
      <c r="J17" s="70">
        <v>1</v>
      </c>
      <c r="K17" s="33">
        <v>2</v>
      </c>
      <c r="L17" s="69" t="s">
        <v>103</v>
      </c>
      <c r="M17" s="33"/>
      <c r="N17" s="38"/>
      <c r="O17" s="69"/>
      <c r="P17" s="30"/>
      <c r="Q17" s="71">
        <v>47.5</v>
      </c>
      <c r="R17" s="58" t="s">
        <v>35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</row>
    <row r="18" spans="1:118" ht="15" customHeight="1">
      <c r="A18" s="22">
        <v>8</v>
      </c>
      <c r="B18" s="23">
        <v>34</v>
      </c>
      <c r="C18" s="24" t="s">
        <v>77</v>
      </c>
      <c r="D18" s="16" t="s">
        <v>69</v>
      </c>
      <c r="E18" s="72">
        <v>3</v>
      </c>
      <c r="F18" s="73" t="s">
        <v>175</v>
      </c>
      <c r="G18" s="74">
        <v>1</v>
      </c>
      <c r="H18" s="72" t="s">
        <v>24</v>
      </c>
      <c r="I18" s="69" t="s">
        <v>185</v>
      </c>
      <c r="J18" s="74">
        <v>2</v>
      </c>
      <c r="K18" s="41">
        <v>1</v>
      </c>
      <c r="L18" s="69" t="s">
        <v>103</v>
      </c>
      <c r="M18" s="41"/>
      <c r="N18" s="38"/>
      <c r="O18" s="69"/>
      <c r="P18" s="40"/>
      <c r="Q18" s="71">
        <v>46.43</v>
      </c>
      <c r="R18" s="58" t="s">
        <v>169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</row>
    <row r="19" spans="1:118" ht="15" customHeight="1">
      <c r="A19" s="22">
        <v>9</v>
      </c>
      <c r="B19" s="14">
        <v>25</v>
      </c>
      <c r="C19" s="47" t="s">
        <v>110</v>
      </c>
      <c r="D19" s="46" t="s">
        <v>111</v>
      </c>
      <c r="E19" s="57">
        <v>1</v>
      </c>
      <c r="F19" s="69" t="s">
        <v>186</v>
      </c>
      <c r="G19" s="70">
        <v>2</v>
      </c>
      <c r="H19" s="57" t="s">
        <v>32</v>
      </c>
      <c r="I19" s="69" t="s">
        <v>187</v>
      </c>
      <c r="J19" s="70">
        <v>3</v>
      </c>
      <c r="K19" s="33"/>
      <c r="L19" s="69"/>
      <c r="M19" s="33"/>
      <c r="N19" s="31"/>
      <c r="O19" s="69"/>
      <c r="P19" s="30"/>
      <c r="Q19" s="71">
        <v>48.14</v>
      </c>
      <c r="R19" s="58" t="s">
        <v>35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</row>
    <row r="20" spans="1:118" ht="15" customHeight="1">
      <c r="A20" s="22">
        <v>10</v>
      </c>
      <c r="B20" s="14">
        <v>8</v>
      </c>
      <c r="C20" s="37" t="s">
        <v>54</v>
      </c>
      <c r="D20" s="42" t="s">
        <v>55</v>
      </c>
      <c r="E20" s="57">
        <v>8</v>
      </c>
      <c r="F20" s="69" t="s">
        <v>178</v>
      </c>
      <c r="G20" s="70">
        <v>2</v>
      </c>
      <c r="H20" s="57" t="s">
        <v>42</v>
      </c>
      <c r="I20" s="69" t="s">
        <v>188</v>
      </c>
      <c r="J20" s="70">
        <v>3</v>
      </c>
      <c r="K20" s="33"/>
      <c r="L20" s="69"/>
      <c r="M20" s="33"/>
      <c r="N20" s="31"/>
      <c r="O20" s="69"/>
      <c r="P20" s="30"/>
      <c r="Q20" s="71">
        <v>48.49</v>
      </c>
      <c r="R20" s="58" t="s">
        <v>35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</row>
    <row r="21" spans="1:118" ht="15" customHeight="1">
      <c r="A21" s="22">
        <v>11</v>
      </c>
      <c r="B21" s="14">
        <v>15</v>
      </c>
      <c r="C21" s="37" t="s">
        <v>92</v>
      </c>
      <c r="D21" s="46" t="s">
        <v>93</v>
      </c>
      <c r="E21" s="57">
        <v>3</v>
      </c>
      <c r="F21" s="69" t="s">
        <v>189</v>
      </c>
      <c r="G21" s="70">
        <v>2</v>
      </c>
      <c r="H21" s="57" t="s">
        <v>161</v>
      </c>
      <c r="I21" s="69" t="s">
        <v>190</v>
      </c>
      <c r="J21" s="70">
        <v>3</v>
      </c>
      <c r="K21" s="33"/>
      <c r="L21" s="69"/>
      <c r="M21" s="33"/>
      <c r="N21" s="31"/>
      <c r="O21" s="69"/>
      <c r="P21" s="30"/>
      <c r="Q21" s="71">
        <v>49.46</v>
      </c>
      <c r="R21" s="58" t="s">
        <v>28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1:118" ht="15" customHeight="1">
      <c r="A22" s="22">
        <v>12</v>
      </c>
      <c r="B22" s="14">
        <v>10</v>
      </c>
      <c r="C22" s="47" t="s">
        <v>154</v>
      </c>
      <c r="D22" s="46" t="s">
        <v>88</v>
      </c>
      <c r="E22" s="57">
        <v>4</v>
      </c>
      <c r="F22" s="69" t="s">
        <v>191</v>
      </c>
      <c r="G22" s="70">
        <v>5</v>
      </c>
      <c r="H22" s="57" t="s">
        <v>24</v>
      </c>
      <c r="I22" s="69" t="s">
        <v>192</v>
      </c>
      <c r="J22" s="70">
        <v>3</v>
      </c>
      <c r="K22" s="33"/>
      <c r="L22" s="69"/>
      <c r="M22" s="33"/>
      <c r="N22" s="31"/>
      <c r="O22" s="69"/>
      <c r="P22" s="30"/>
      <c r="Q22" s="71">
        <v>48.43</v>
      </c>
      <c r="R22" s="58" t="s">
        <v>35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</row>
    <row r="23" spans="1:118" ht="15" customHeight="1">
      <c r="A23" s="22">
        <v>13</v>
      </c>
      <c r="B23" s="14">
        <v>35</v>
      </c>
      <c r="C23" s="24" t="s">
        <v>68</v>
      </c>
      <c r="D23" s="16" t="s">
        <v>69</v>
      </c>
      <c r="E23" s="57">
        <v>8</v>
      </c>
      <c r="F23" s="69" t="s">
        <v>193</v>
      </c>
      <c r="G23" s="70">
        <v>1</v>
      </c>
      <c r="H23" s="57" t="s">
        <v>161</v>
      </c>
      <c r="I23" s="69" t="s">
        <v>98</v>
      </c>
      <c r="J23" s="70">
        <v>4</v>
      </c>
      <c r="K23" s="33"/>
      <c r="L23" s="32"/>
      <c r="M23" s="33"/>
      <c r="N23" s="31"/>
      <c r="O23" s="69"/>
      <c r="P23" s="30"/>
      <c r="Q23" s="71">
        <v>47.54</v>
      </c>
      <c r="R23" s="58" t="s">
        <v>35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1:118" ht="15" customHeight="1">
      <c r="A24" s="22">
        <v>14</v>
      </c>
      <c r="B24" s="14">
        <v>33</v>
      </c>
      <c r="C24" s="24" t="s">
        <v>104</v>
      </c>
      <c r="D24" s="16" t="s">
        <v>105</v>
      </c>
      <c r="E24" s="57">
        <v>2</v>
      </c>
      <c r="F24" s="69" t="s">
        <v>160</v>
      </c>
      <c r="G24" s="70">
        <v>2</v>
      </c>
      <c r="H24" s="57" t="s">
        <v>42</v>
      </c>
      <c r="I24" s="69" t="s">
        <v>194</v>
      </c>
      <c r="J24" s="70">
        <v>4</v>
      </c>
      <c r="K24" s="33"/>
      <c r="L24" s="32"/>
      <c r="M24" s="33"/>
      <c r="N24" s="31"/>
      <c r="O24" s="69"/>
      <c r="P24" s="30"/>
      <c r="Q24" s="71">
        <v>48.3</v>
      </c>
      <c r="R24" s="58" t="s">
        <v>35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</row>
    <row r="25" spans="1:118" ht="15" customHeight="1">
      <c r="A25" s="22">
        <v>15</v>
      </c>
      <c r="B25" s="14">
        <v>18</v>
      </c>
      <c r="C25" s="37" t="s">
        <v>130</v>
      </c>
      <c r="D25" s="46" t="s">
        <v>93</v>
      </c>
      <c r="E25" s="57">
        <v>6</v>
      </c>
      <c r="F25" s="69" t="s">
        <v>195</v>
      </c>
      <c r="G25" s="70">
        <v>2</v>
      </c>
      <c r="H25" s="57" t="s">
        <v>24</v>
      </c>
      <c r="I25" s="69" t="s">
        <v>196</v>
      </c>
      <c r="J25" s="70">
        <v>4</v>
      </c>
      <c r="K25" s="33"/>
      <c r="L25" s="32"/>
      <c r="M25" s="33"/>
      <c r="N25" s="31"/>
      <c r="O25" s="69"/>
      <c r="P25" s="30"/>
      <c r="Q25" s="71">
        <v>50.34</v>
      </c>
      <c r="R25" s="58" t="s">
        <v>28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</row>
    <row r="26" spans="1:118" ht="15" customHeight="1">
      <c r="A26" s="22">
        <v>16</v>
      </c>
      <c r="B26" s="14">
        <v>27</v>
      </c>
      <c r="C26" s="37" t="s">
        <v>21</v>
      </c>
      <c r="D26" s="16" t="s">
        <v>22</v>
      </c>
      <c r="E26" s="57">
        <v>2</v>
      </c>
      <c r="F26" s="69" t="s">
        <v>197</v>
      </c>
      <c r="G26" s="70">
        <v>1</v>
      </c>
      <c r="H26" s="57" t="s">
        <v>32</v>
      </c>
      <c r="I26" s="69" t="s">
        <v>103</v>
      </c>
      <c r="J26" s="70"/>
      <c r="K26" s="33"/>
      <c r="L26" s="69"/>
      <c r="M26" s="33"/>
      <c r="N26" s="31"/>
      <c r="O26" s="69"/>
      <c r="P26" s="30"/>
      <c r="Q26" s="71">
        <v>47.37</v>
      </c>
      <c r="R26" s="58" t="s">
        <v>35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</row>
    <row r="27" spans="1:118" ht="15" customHeight="1">
      <c r="A27" s="22">
        <v>17</v>
      </c>
      <c r="B27" s="14">
        <v>5</v>
      </c>
      <c r="C27" s="43" t="s">
        <v>64</v>
      </c>
      <c r="D27" s="42" t="s">
        <v>55</v>
      </c>
      <c r="E27" s="57">
        <v>6</v>
      </c>
      <c r="F27" s="69" t="s">
        <v>198</v>
      </c>
      <c r="G27" s="70">
        <v>1</v>
      </c>
      <c r="H27" s="57" t="s">
        <v>32</v>
      </c>
      <c r="I27" s="69" t="s">
        <v>103</v>
      </c>
      <c r="J27" s="70"/>
      <c r="K27" s="33"/>
      <c r="L27" s="69"/>
      <c r="M27" s="33"/>
      <c r="N27" s="31"/>
      <c r="O27" s="69"/>
      <c r="P27" s="30"/>
      <c r="Q27" s="71">
        <v>47.74</v>
      </c>
      <c r="R27" s="58" t="s">
        <v>35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</row>
    <row r="28" spans="1:118" ht="15" customHeight="1">
      <c r="A28" s="22">
        <v>18</v>
      </c>
      <c r="B28" s="14">
        <v>3</v>
      </c>
      <c r="C28" s="37" t="s">
        <v>121</v>
      </c>
      <c r="D28" s="44" t="s">
        <v>46</v>
      </c>
      <c r="E28" s="57">
        <v>7</v>
      </c>
      <c r="F28" s="69" t="s">
        <v>199</v>
      </c>
      <c r="G28" s="70">
        <v>2</v>
      </c>
      <c r="H28" s="57" t="s">
        <v>24</v>
      </c>
      <c r="I28" s="69" t="s">
        <v>103</v>
      </c>
      <c r="J28" s="70"/>
      <c r="K28" s="33"/>
      <c r="L28" s="69"/>
      <c r="M28" s="33"/>
      <c r="N28" s="31"/>
      <c r="O28" s="69"/>
      <c r="P28" s="30"/>
      <c r="Q28" s="71">
        <v>47.05</v>
      </c>
      <c r="R28" s="58" t="s">
        <v>35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</row>
    <row r="29" spans="1:118" s="36" customFormat="1" ht="15" customHeight="1">
      <c r="A29" s="22">
        <v>19</v>
      </c>
      <c r="B29" s="23">
        <v>9</v>
      </c>
      <c r="C29" s="37" t="s">
        <v>96</v>
      </c>
      <c r="D29" s="42" t="s">
        <v>97</v>
      </c>
      <c r="E29" s="72">
        <v>7</v>
      </c>
      <c r="F29" s="69" t="s">
        <v>200</v>
      </c>
      <c r="G29" s="74">
        <v>3</v>
      </c>
      <c r="H29" s="72" t="s">
        <v>108</v>
      </c>
      <c r="I29" s="69" t="s">
        <v>201</v>
      </c>
      <c r="J29" s="74">
        <v>1</v>
      </c>
      <c r="K29" s="41"/>
      <c r="L29" s="39"/>
      <c r="M29" s="41"/>
      <c r="N29" s="38"/>
      <c r="O29" s="69"/>
      <c r="P29" s="40"/>
      <c r="Q29" s="71">
        <v>47.14</v>
      </c>
      <c r="R29" s="58" t="s">
        <v>35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1:118" ht="15" customHeight="1">
      <c r="A30" s="22">
        <v>20</v>
      </c>
      <c r="B30" s="14">
        <v>2</v>
      </c>
      <c r="C30" s="37" t="s">
        <v>73</v>
      </c>
      <c r="D30" s="44" t="s">
        <v>46</v>
      </c>
      <c r="E30" s="57">
        <v>2</v>
      </c>
      <c r="F30" s="73" t="s">
        <v>202</v>
      </c>
      <c r="G30" s="70">
        <v>3</v>
      </c>
      <c r="H30" s="57" t="s">
        <v>116</v>
      </c>
      <c r="I30" s="73" t="s">
        <v>203</v>
      </c>
      <c r="J30" s="70">
        <v>1</v>
      </c>
      <c r="K30" s="33"/>
      <c r="L30" s="39"/>
      <c r="M30" s="33"/>
      <c r="N30" s="31"/>
      <c r="O30" s="69"/>
      <c r="P30" s="30"/>
      <c r="Q30" s="71">
        <v>48.36</v>
      </c>
      <c r="R30" s="58" t="s">
        <v>35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1:118" ht="12.75">
      <c r="A31" s="22">
        <v>21</v>
      </c>
      <c r="B31" s="23">
        <v>16</v>
      </c>
      <c r="C31" s="37" t="s">
        <v>144</v>
      </c>
      <c r="D31" s="46" t="s">
        <v>93</v>
      </c>
      <c r="E31" s="57">
        <v>5</v>
      </c>
      <c r="F31" s="69" t="s">
        <v>204</v>
      </c>
      <c r="G31" s="70">
        <v>3</v>
      </c>
      <c r="H31" s="57" t="s">
        <v>205</v>
      </c>
      <c r="I31" s="69" t="s">
        <v>206</v>
      </c>
      <c r="J31" s="70">
        <v>1</v>
      </c>
      <c r="K31" s="33"/>
      <c r="L31" s="69"/>
      <c r="M31" s="33"/>
      <c r="N31" s="31"/>
      <c r="O31" s="69"/>
      <c r="P31" s="30"/>
      <c r="Q31" s="71">
        <v>48.84</v>
      </c>
      <c r="R31" s="58" t="s">
        <v>35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1:118" ht="15" customHeight="1">
      <c r="A32" s="22">
        <v>22</v>
      </c>
      <c r="B32" s="23">
        <v>21</v>
      </c>
      <c r="C32" s="24" t="s">
        <v>29</v>
      </c>
      <c r="D32" s="16" t="s">
        <v>30</v>
      </c>
      <c r="E32" s="75">
        <v>3</v>
      </c>
      <c r="F32" s="69" t="s">
        <v>207</v>
      </c>
      <c r="G32" s="76">
        <v>4</v>
      </c>
      <c r="H32" s="75" t="s">
        <v>113</v>
      </c>
      <c r="I32" s="69" t="s">
        <v>208</v>
      </c>
      <c r="J32" s="76">
        <v>1</v>
      </c>
      <c r="K32" s="28"/>
      <c r="L32" s="77"/>
      <c r="M32" s="28"/>
      <c r="N32" s="25"/>
      <c r="O32" s="26"/>
      <c r="P32" s="27"/>
      <c r="Q32" s="71">
        <v>48.05</v>
      </c>
      <c r="R32" s="58" t="s">
        <v>35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1:118" ht="15" customHeight="1">
      <c r="A33" s="22">
        <v>23</v>
      </c>
      <c r="B33" s="23">
        <v>11</v>
      </c>
      <c r="C33" s="37" t="s">
        <v>87</v>
      </c>
      <c r="D33" s="44" t="s">
        <v>88</v>
      </c>
      <c r="E33" s="57">
        <v>8</v>
      </c>
      <c r="F33" s="69" t="s">
        <v>209</v>
      </c>
      <c r="G33" s="70">
        <v>3</v>
      </c>
      <c r="H33" s="57" t="s">
        <v>205</v>
      </c>
      <c r="I33" s="69" t="s">
        <v>210</v>
      </c>
      <c r="J33" s="70">
        <v>2</v>
      </c>
      <c r="K33" s="33"/>
      <c r="L33" s="69"/>
      <c r="M33" s="33"/>
      <c r="N33" s="31"/>
      <c r="O33" s="69"/>
      <c r="P33" s="30"/>
      <c r="Q33" s="71">
        <v>49.81</v>
      </c>
      <c r="R33" s="58" t="s">
        <v>28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</row>
    <row r="34" spans="1:118" ht="15" customHeight="1">
      <c r="A34" s="22">
        <v>24</v>
      </c>
      <c r="B34" s="23">
        <v>14</v>
      </c>
      <c r="C34" s="37" t="s">
        <v>127</v>
      </c>
      <c r="D34" s="16" t="s">
        <v>93</v>
      </c>
      <c r="E34" s="57">
        <v>8</v>
      </c>
      <c r="F34" s="69" t="s">
        <v>211</v>
      </c>
      <c r="G34" s="70">
        <v>4</v>
      </c>
      <c r="H34" s="57" t="s">
        <v>113</v>
      </c>
      <c r="I34" s="69" t="s">
        <v>212</v>
      </c>
      <c r="J34" s="70">
        <v>2</v>
      </c>
      <c r="K34" s="33"/>
      <c r="L34" s="69"/>
      <c r="M34" s="33"/>
      <c r="N34" s="31"/>
      <c r="O34" s="69"/>
      <c r="P34" s="30"/>
      <c r="Q34" s="71">
        <v>48.35</v>
      </c>
      <c r="R34" s="58" t="s">
        <v>35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1:118" ht="15" customHeight="1">
      <c r="A35" s="22">
        <v>25</v>
      </c>
      <c r="B35" s="14">
        <v>17</v>
      </c>
      <c r="C35" s="37" t="s">
        <v>135</v>
      </c>
      <c r="D35" s="46" t="s">
        <v>93</v>
      </c>
      <c r="E35" s="57">
        <v>2</v>
      </c>
      <c r="F35" s="69" t="s">
        <v>213</v>
      </c>
      <c r="G35" s="70">
        <v>4</v>
      </c>
      <c r="H35" s="57" t="s">
        <v>108</v>
      </c>
      <c r="I35" s="69" t="s">
        <v>214</v>
      </c>
      <c r="J35" s="70">
        <v>2</v>
      </c>
      <c r="K35" s="33"/>
      <c r="L35" s="69"/>
      <c r="M35" s="33"/>
      <c r="N35" s="31"/>
      <c r="O35" s="69"/>
      <c r="P35" s="30"/>
      <c r="Q35" s="71">
        <v>49.71</v>
      </c>
      <c r="R35" s="58" t="s">
        <v>28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</row>
    <row r="36" spans="1:118" ht="15" customHeight="1">
      <c r="A36" s="22">
        <v>26</v>
      </c>
      <c r="B36" s="14">
        <v>23</v>
      </c>
      <c r="C36" s="34" t="s">
        <v>133</v>
      </c>
      <c r="D36" s="16" t="s">
        <v>111</v>
      </c>
      <c r="E36" s="57">
        <v>7</v>
      </c>
      <c r="F36" s="69" t="s">
        <v>215</v>
      </c>
      <c r="G36" s="70">
        <v>4</v>
      </c>
      <c r="H36" s="57" t="s">
        <v>116</v>
      </c>
      <c r="I36" s="69" t="s">
        <v>216</v>
      </c>
      <c r="J36" s="70">
        <v>2</v>
      </c>
      <c r="K36" s="33"/>
      <c r="L36" s="32"/>
      <c r="M36" s="33"/>
      <c r="N36" s="31"/>
      <c r="O36" s="69"/>
      <c r="P36" s="30"/>
      <c r="Q36" s="71">
        <v>50.96</v>
      </c>
      <c r="R36" s="58" t="s">
        <v>28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</row>
    <row r="37" spans="1:118" ht="15" customHeight="1">
      <c r="A37" s="22">
        <v>27</v>
      </c>
      <c r="B37" s="23">
        <v>4</v>
      </c>
      <c r="C37" s="37" t="s">
        <v>107</v>
      </c>
      <c r="D37" s="44" t="s">
        <v>46</v>
      </c>
      <c r="E37" s="57">
        <v>1</v>
      </c>
      <c r="F37" s="69" t="s">
        <v>217</v>
      </c>
      <c r="G37" s="70">
        <v>3</v>
      </c>
      <c r="H37" s="57" t="s">
        <v>113</v>
      </c>
      <c r="I37" s="69" t="s">
        <v>218</v>
      </c>
      <c r="J37" s="70">
        <v>3</v>
      </c>
      <c r="K37" s="33"/>
      <c r="L37" s="69"/>
      <c r="M37" s="33"/>
      <c r="N37" s="31"/>
      <c r="O37" s="69"/>
      <c r="P37" s="30"/>
      <c r="Q37" s="71">
        <v>48.46</v>
      </c>
      <c r="R37" s="58" t="s">
        <v>35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1:118" ht="15" customHeight="1">
      <c r="A38" s="22">
        <v>28</v>
      </c>
      <c r="B38" s="23">
        <v>19</v>
      </c>
      <c r="C38" s="37" t="s">
        <v>147</v>
      </c>
      <c r="D38" s="46" t="s">
        <v>93</v>
      </c>
      <c r="E38" s="57">
        <v>4</v>
      </c>
      <c r="F38" s="69" t="s">
        <v>219</v>
      </c>
      <c r="G38" s="70">
        <v>3</v>
      </c>
      <c r="H38" s="57" t="s">
        <v>116</v>
      </c>
      <c r="I38" s="69" t="s">
        <v>214</v>
      </c>
      <c r="J38" s="70">
        <v>3</v>
      </c>
      <c r="K38" s="33"/>
      <c r="L38" s="69"/>
      <c r="M38" s="33"/>
      <c r="N38" s="31"/>
      <c r="O38" s="69"/>
      <c r="P38" s="30"/>
      <c r="Q38" s="71">
        <v>51.52</v>
      </c>
      <c r="R38" s="58" t="s">
        <v>91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1:118" ht="15" customHeight="1">
      <c r="A39" s="22">
        <v>29</v>
      </c>
      <c r="B39" s="14">
        <v>13</v>
      </c>
      <c r="C39" s="37" t="s">
        <v>138</v>
      </c>
      <c r="D39" s="16" t="s">
        <v>101</v>
      </c>
      <c r="E39" s="57">
        <v>2</v>
      </c>
      <c r="F39" s="69" t="s">
        <v>220</v>
      </c>
      <c r="G39" s="70">
        <v>5</v>
      </c>
      <c r="H39" s="57" t="s">
        <v>205</v>
      </c>
      <c r="I39" s="69" t="s">
        <v>221</v>
      </c>
      <c r="J39" s="70">
        <v>3</v>
      </c>
      <c r="K39" s="33"/>
      <c r="L39" s="69"/>
      <c r="M39" s="33"/>
      <c r="N39" s="31"/>
      <c r="O39" s="69"/>
      <c r="P39" s="30"/>
      <c r="Q39" s="71">
        <v>50.58</v>
      </c>
      <c r="R39" s="58" t="s">
        <v>28</v>
      </c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</row>
    <row r="40" spans="1:118" ht="15" customHeight="1">
      <c r="A40" s="22">
        <v>30</v>
      </c>
      <c r="B40" s="23">
        <v>24</v>
      </c>
      <c r="C40" s="47" t="s">
        <v>118</v>
      </c>
      <c r="D40" s="46" t="s">
        <v>111</v>
      </c>
      <c r="E40" s="57">
        <v>3</v>
      </c>
      <c r="F40" s="69" t="s">
        <v>222</v>
      </c>
      <c r="G40" s="70">
        <v>3</v>
      </c>
      <c r="H40" s="57" t="s">
        <v>113</v>
      </c>
      <c r="I40" s="69" t="s">
        <v>189</v>
      </c>
      <c r="J40" s="70">
        <v>4</v>
      </c>
      <c r="K40" s="33"/>
      <c r="L40" s="69"/>
      <c r="M40" s="33"/>
      <c r="N40" s="31"/>
      <c r="O40" s="69"/>
      <c r="P40" s="30"/>
      <c r="Q40" s="71">
        <v>49.46</v>
      </c>
      <c r="R40" s="58" t="s">
        <v>28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1:118" ht="15" customHeight="1">
      <c r="A41" s="22">
        <v>31</v>
      </c>
      <c r="B41" s="23">
        <v>26</v>
      </c>
      <c r="C41" s="47" t="s">
        <v>141</v>
      </c>
      <c r="D41" s="46" t="s">
        <v>111</v>
      </c>
      <c r="E41" s="57">
        <v>4</v>
      </c>
      <c r="F41" s="69" t="s">
        <v>223</v>
      </c>
      <c r="G41" s="70">
        <v>4</v>
      </c>
      <c r="H41" s="57" t="s">
        <v>205</v>
      </c>
      <c r="I41" s="69" t="s">
        <v>224</v>
      </c>
      <c r="J41" s="70">
        <v>4</v>
      </c>
      <c r="K41" s="33"/>
      <c r="L41" s="69"/>
      <c r="M41" s="33"/>
      <c r="N41" s="31"/>
      <c r="O41" s="69"/>
      <c r="P41" s="30"/>
      <c r="Q41" s="78">
        <v>52.84</v>
      </c>
      <c r="R41" s="58" t="s">
        <v>91</v>
      </c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1:118" ht="15" customHeight="1">
      <c r="A42" s="48">
        <v>32</v>
      </c>
      <c r="B42" s="49">
        <v>6</v>
      </c>
      <c r="C42" s="79" t="s">
        <v>84</v>
      </c>
      <c r="D42" s="80" t="s">
        <v>55</v>
      </c>
      <c r="E42" s="81">
        <v>1</v>
      </c>
      <c r="F42" s="82" t="s">
        <v>225</v>
      </c>
      <c r="G42" s="83">
        <v>4</v>
      </c>
      <c r="H42" s="81" t="s">
        <v>108</v>
      </c>
      <c r="I42" s="82" t="s">
        <v>103</v>
      </c>
      <c r="J42" s="83"/>
      <c r="K42" s="55"/>
      <c r="L42" s="82"/>
      <c r="M42" s="55"/>
      <c r="N42" s="52"/>
      <c r="O42" s="82"/>
      <c r="P42" s="54"/>
      <c r="Q42" s="84">
        <v>48.65</v>
      </c>
      <c r="R42" s="85" t="s">
        <v>35</v>
      </c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1:118" ht="15" customHeight="1">
      <c r="A43" s="22"/>
      <c r="B43" s="14">
        <v>12</v>
      </c>
      <c r="C43" s="37" t="s">
        <v>100</v>
      </c>
      <c r="D43" s="16" t="s">
        <v>101</v>
      </c>
      <c r="E43" s="31">
        <v>6</v>
      </c>
      <c r="F43" s="69" t="s">
        <v>103</v>
      </c>
      <c r="G43" s="30"/>
      <c r="H43" s="31"/>
      <c r="I43" s="69"/>
      <c r="J43" s="30"/>
      <c r="K43" s="31"/>
      <c r="L43" s="32"/>
      <c r="M43" s="30"/>
      <c r="N43" s="31"/>
      <c r="O43" s="69"/>
      <c r="P43" s="30"/>
      <c r="Q43" s="78" t="s">
        <v>155</v>
      </c>
      <c r="R43" s="58" t="s">
        <v>155</v>
      </c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</row>
    <row r="44" spans="1:118" ht="15.75" customHeight="1">
      <c r="A44" s="22"/>
      <c r="B44" s="23">
        <v>29</v>
      </c>
      <c r="C44" s="24" t="s">
        <v>115</v>
      </c>
      <c r="D44" s="16" t="s">
        <v>22</v>
      </c>
      <c r="E44" s="57">
        <v>5</v>
      </c>
      <c r="F44" s="69" t="s">
        <v>103</v>
      </c>
      <c r="G44" s="70"/>
      <c r="H44" s="57"/>
      <c r="I44" s="69"/>
      <c r="J44" s="70"/>
      <c r="K44" s="33"/>
      <c r="L44" s="69"/>
      <c r="M44" s="33"/>
      <c r="N44" s="31"/>
      <c r="O44" s="69"/>
      <c r="P44" s="30"/>
      <c r="Q44" s="78" t="s">
        <v>155</v>
      </c>
      <c r="R44" s="58" t="s">
        <v>155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</sheetData>
  <sheetProtection/>
  <mergeCells count="17">
    <mergeCell ref="A7:R7"/>
    <mergeCell ref="A1:R1"/>
    <mergeCell ref="A2:R2"/>
    <mergeCell ref="A3:R3"/>
    <mergeCell ref="A4:R4"/>
    <mergeCell ref="A6:R6"/>
    <mergeCell ref="A8:A10"/>
    <mergeCell ref="B8:B10"/>
    <mergeCell ref="C8:C10"/>
    <mergeCell ref="D8:D10"/>
    <mergeCell ref="E8:P8"/>
    <mergeCell ref="R8:R10"/>
    <mergeCell ref="E9:G9"/>
    <mergeCell ref="H9:J9"/>
    <mergeCell ref="K9:M9"/>
    <mergeCell ref="N9:P9"/>
    <mergeCell ref="Q8:Q10"/>
  </mergeCells>
  <printOptions/>
  <pageMargins left="0.35" right="0.1968503937007874" top="0.3937007874015748" bottom="0.7874015748031497" header="0.5118110236220472" footer="0.4724409448818898"/>
  <pageSetup horizontalDpi="600" verticalDpi="600" orientation="landscape" paperSize="9" r:id="rId3"/>
  <headerFooter alignWithMargins="0">
    <oddFooter>&amp;L&amp;"Times New Roman,обычный"Главный судья соревнований 
Главный секретарь соревнований &amp;C&amp;"Times New Roman,обычный"                                 
                               Чачина Ю.Ю.
                                 Смирнова С.А.</oddFooter>
  </headerFooter>
  <rowBreaks count="1" manualBreakCount="1">
    <brk id="28" max="124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88"/>
  <sheetViews>
    <sheetView zoomScale="80" zoomScaleNormal="80" zoomScalePageLayoutView="0" workbookViewId="0" topLeftCell="A1">
      <selection activeCell="F10" sqref="F10"/>
    </sheetView>
  </sheetViews>
  <sheetFormatPr defaultColWidth="9.140625" defaultRowHeight="12.75"/>
  <cols>
    <col min="1" max="1" width="4.8515625" style="1" customWidth="1"/>
    <col min="2" max="2" width="5.00390625" style="1" customWidth="1"/>
    <col min="3" max="3" width="22.00390625" style="1" customWidth="1"/>
    <col min="4" max="4" width="32.140625" style="1" customWidth="1"/>
    <col min="5" max="5" width="4.7109375" style="1" customWidth="1"/>
    <col min="6" max="6" width="6.8515625" style="1" customWidth="1"/>
    <col min="7" max="8" width="4.7109375" style="1" customWidth="1"/>
    <col min="9" max="9" width="6.8515625" style="1" customWidth="1"/>
    <col min="10" max="11" width="4.7109375" style="1" customWidth="1"/>
    <col min="12" max="12" width="6.8515625" style="1" customWidth="1"/>
    <col min="13" max="14" width="4.7109375" style="1" customWidth="1"/>
    <col min="15" max="15" width="6.8515625" style="1" customWidth="1"/>
    <col min="16" max="16" width="4.7109375" style="1" customWidth="1"/>
    <col min="17" max="17" width="12.140625" style="1" customWidth="1"/>
    <col min="18" max="18" width="6.00390625" style="1" customWidth="1"/>
    <col min="19" max="16384" width="9.140625" style="1" customWidth="1"/>
  </cols>
  <sheetData>
    <row r="1" spans="1:18" ht="15.7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ht="15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ht="22.5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</row>
    <row r="4" spans="1:18" ht="22.5">
      <c r="A4" s="248" t="s">
        <v>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2:17" ht="15.75" customHeight="1">
      <c r="B5" s="2" t="s">
        <v>156</v>
      </c>
      <c r="C5" s="3"/>
      <c r="D5" s="3"/>
      <c r="Q5" s="5" t="s">
        <v>499</v>
      </c>
    </row>
    <row r="6" spans="1:18" ht="15.75" customHeight="1">
      <c r="A6" s="249" t="s">
        <v>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</row>
    <row r="7" spans="1:18" ht="15.75" customHeight="1" thickBot="1">
      <c r="A7" s="246" t="s">
        <v>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</row>
    <row r="8" spans="1:18" ht="14.25" customHeight="1" thickBot="1">
      <c r="A8" s="250" t="s">
        <v>8</v>
      </c>
      <c r="B8" s="250" t="s">
        <v>9</v>
      </c>
      <c r="C8" s="256" t="s">
        <v>10</v>
      </c>
      <c r="D8" s="259" t="s">
        <v>11</v>
      </c>
      <c r="E8" s="262" t="s">
        <v>500</v>
      </c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250" t="s">
        <v>13</v>
      </c>
      <c r="R8" s="250" t="s">
        <v>14</v>
      </c>
    </row>
    <row r="9" spans="1:18" ht="12.75" customHeight="1">
      <c r="A9" s="251"/>
      <c r="B9" s="251"/>
      <c r="C9" s="257"/>
      <c r="D9" s="260"/>
      <c r="E9" s="253" t="s">
        <v>15</v>
      </c>
      <c r="F9" s="254"/>
      <c r="G9" s="255"/>
      <c r="H9" s="253" t="s">
        <v>159</v>
      </c>
      <c r="I9" s="254"/>
      <c r="J9" s="255"/>
      <c r="K9" s="253" t="s">
        <v>16</v>
      </c>
      <c r="L9" s="254"/>
      <c r="M9" s="255"/>
      <c r="N9" s="253" t="s">
        <v>17</v>
      </c>
      <c r="O9" s="254"/>
      <c r="P9" s="255"/>
      <c r="Q9" s="251"/>
      <c r="R9" s="251"/>
    </row>
    <row r="10" spans="1:18" ht="48.75" customHeight="1" thickBot="1">
      <c r="A10" s="252"/>
      <c r="B10" s="252"/>
      <c r="C10" s="258"/>
      <c r="D10" s="261"/>
      <c r="E10" s="231" t="s">
        <v>18</v>
      </c>
      <c r="F10" s="232" t="s">
        <v>19</v>
      </c>
      <c r="G10" s="233" t="s">
        <v>501</v>
      </c>
      <c r="H10" s="11" t="s">
        <v>18</v>
      </c>
      <c r="I10" s="62" t="s">
        <v>19</v>
      </c>
      <c r="J10" s="9" t="s">
        <v>501</v>
      </c>
      <c r="K10" s="10" t="s">
        <v>18</v>
      </c>
      <c r="L10" s="8" t="s">
        <v>19</v>
      </c>
      <c r="M10" s="61" t="s">
        <v>501</v>
      </c>
      <c r="N10" s="11" t="s">
        <v>18</v>
      </c>
      <c r="O10" s="12" t="s">
        <v>19</v>
      </c>
      <c r="P10" s="9" t="s">
        <v>20</v>
      </c>
      <c r="Q10" s="252"/>
      <c r="R10" s="252"/>
    </row>
    <row r="11" spans="1:18" ht="15" customHeight="1">
      <c r="A11" s="13">
        <v>1</v>
      </c>
      <c r="B11" s="14">
        <v>27</v>
      </c>
      <c r="C11" s="15" t="s">
        <v>21</v>
      </c>
      <c r="D11" s="234" t="s">
        <v>22</v>
      </c>
      <c r="E11" s="20">
        <v>2</v>
      </c>
      <c r="F11" s="18" t="s">
        <v>502</v>
      </c>
      <c r="G11" s="235">
        <v>1</v>
      </c>
      <c r="H11" s="64">
        <v>2</v>
      </c>
      <c r="I11" s="18" t="s">
        <v>503</v>
      </c>
      <c r="J11" s="66">
        <v>1</v>
      </c>
      <c r="K11" s="20">
        <v>2</v>
      </c>
      <c r="L11" s="18" t="s">
        <v>504</v>
      </c>
      <c r="M11" s="20">
        <v>1</v>
      </c>
      <c r="N11" s="17" t="s">
        <v>26</v>
      </c>
      <c r="O11" s="18" t="s">
        <v>505</v>
      </c>
      <c r="P11" s="19">
        <v>1</v>
      </c>
      <c r="Q11" s="29">
        <v>0.001134837962962963</v>
      </c>
      <c r="R11" s="30" t="s">
        <v>35</v>
      </c>
    </row>
    <row r="12" spans="1:18" ht="15" customHeight="1">
      <c r="A12" s="22">
        <v>2</v>
      </c>
      <c r="B12" s="23">
        <v>21</v>
      </c>
      <c r="C12" s="24" t="s">
        <v>29</v>
      </c>
      <c r="D12" s="226" t="s">
        <v>30</v>
      </c>
      <c r="E12" s="25">
        <v>6</v>
      </c>
      <c r="F12" s="32" t="s">
        <v>506</v>
      </c>
      <c r="G12" s="30">
        <v>1</v>
      </c>
      <c r="H12" s="57">
        <v>4</v>
      </c>
      <c r="I12" s="32" t="s">
        <v>507</v>
      </c>
      <c r="J12" s="70">
        <v>2</v>
      </c>
      <c r="K12" s="33">
        <v>2</v>
      </c>
      <c r="L12" s="32" t="s">
        <v>508</v>
      </c>
      <c r="M12" s="33">
        <v>2</v>
      </c>
      <c r="N12" s="31" t="s">
        <v>26</v>
      </c>
      <c r="O12" s="32" t="s">
        <v>509</v>
      </c>
      <c r="P12" s="30">
        <v>2</v>
      </c>
      <c r="Q12" s="29">
        <v>0.0011482638888888888</v>
      </c>
      <c r="R12" s="30" t="s">
        <v>35</v>
      </c>
    </row>
    <row r="13" spans="1:18" ht="15" customHeight="1">
      <c r="A13" s="22">
        <v>3</v>
      </c>
      <c r="B13" s="14">
        <v>12</v>
      </c>
      <c r="C13" s="37" t="s">
        <v>100</v>
      </c>
      <c r="D13" s="226" t="s">
        <v>101</v>
      </c>
      <c r="E13" s="31">
        <v>7</v>
      </c>
      <c r="F13" s="32" t="s">
        <v>510</v>
      </c>
      <c r="G13" s="30">
        <v>1</v>
      </c>
      <c r="H13" s="57">
        <v>2</v>
      </c>
      <c r="I13" s="32" t="s">
        <v>511</v>
      </c>
      <c r="J13" s="70">
        <v>2</v>
      </c>
      <c r="K13" s="33">
        <v>1</v>
      </c>
      <c r="L13" s="32" t="s">
        <v>512</v>
      </c>
      <c r="M13" s="33">
        <v>2</v>
      </c>
      <c r="N13" s="31" t="s">
        <v>26</v>
      </c>
      <c r="O13" s="32" t="s">
        <v>513</v>
      </c>
      <c r="P13" s="30">
        <v>3</v>
      </c>
      <c r="Q13" s="29">
        <v>0.0011508101851851853</v>
      </c>
      <c r="R13" s="30" t="s">
        <v>35</v>
      </c>
    </row>
    <row r="14" spans="1:120" s="36" customFormat="1" ht="15" customHeight="1">
      <c r="A14" s="22">
        <v>4</v>
      </c>
      <c r="B14" s="14">
        <v>35</v>
      </c>
      <c r="C14" s="24" t="s">
        <v>68</v>
      </c>
      <c r="D14" s="226" t="s">
        <v>69</v>
      </c>
      <c r="E14" s="31">
        <v>4</v>
      </c>
      <c r="F14" s="32" t="s">
        <v>514</v>
      </c>
      <c r="G14" s="30">
        <v>2</v>
      </c>
      <c r="H14" s="57">
        <v>4</v>
      </c>
      <c r="I14" s="32" t="s">
        <v>515</v>
      </c>
      <c r="J14" s="70">
        <v>1</v>
      </c>
      <c r="K14" s="33">
        <v>1</v>
      </c>
      <c r="L14" s="32" t="s">
        <v>516</v>
      </c>
      <c r="M14" s="33">
        <v>3</v>
      </c>
      <c r="N14" s="31" t="s">
        <v>26</v>
      </c>
      <c r="O14" s="32" t="s">
        <v>517</v>
      </c>
      <c r="P14" s="30">
        <v>4</v>
      </c>
      <c r="Q14" s="29">
        <v>0.0011784722222222222</v>
      </c>
      <c r="R14" s="30" t="s">
        <v>35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</row>
    <row r="15" spans="1:120" s="36" customFormat="1" ht="15" customHeight="1">
      <c r="A15" s="22">
        <v>5</v>
      </c>
      <c r="B15" s="23">
        <v>31</v>
      </c>
      <c r="C15" s="24" t="s">
        <v>36</v>
      </c>
      <c r="D15" s="226" t="s">
        <v>22</v>
      </c>
      <c r="E15" s="38">
        <v>1</v>
      </c>
      <c r="F15" s="32" t="s">
        <v>518</v>
      </c>
      <c r="G15" s="40">
        <v>1</v>
      </c>
      <c r="H15" s="72">
        <v>1</v>
      </c>
      <c r="I15" s="39" t="s">
        <v>519</v>
      </c>
      <c r="J15" s="74">
        <v>1</v>
      </c>
      <c r="K15" s="41">
        <v>1</v>
      </c>
      <c r="L15" s="39" t="s">
        <v>520</v>
      </c>
      <c r="M15" s="41">
        <v>1</v>
      </c>
      <c r="N15" s="38" t="s">
        <v>26</v>
      </c>
      <c r="O15" s="39" t="s">
        <v>521</v>
      </c>
      <c r="P15" s="40">
        <v>5</v>
      </c>
      <c r="Q15" s="29">
        <v>0.0011312499999999999</v>
      </c>
      <c r="R15" s="30" t="s">
        <v>35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</row>
    <row r="16" spans="1:120" ht="15" customHeight="1">
      <c r="A16" s="22">
        <v>6</v>
      </c>
      <c r="B16" s="14">
        <v>22</v>
      </c>
      <c r="C16" s="34" t="s">
        <v>40</v>
      </c>
      <c r="D16" s="226" t="s">
        <v>30</v>
      </c>
      <c r="E16" s="57">
        <v>5</v>
      </c>
      <c r="F16" s="32" t="s">
        <v>522</v>
      </c>
      <c r="G16" s="70">
        <v>1</v>
      </c>
      <c r="H16" s="31">
        <v>3</v>
      </c>
      <c r="I16" s="32" t="s">
        <v>523</v>
      </c>
      <c r="J16" s="30">
        <v>1</v>
      </c>
      <c r="K16" s="33">
        <v>2</v>
      </c>
      <c r="L16" s="32" t="s">
        <v>524</v>
      </c>
      <c r="M16" s="33">
        <v>3</v>
      </c>
      <c r="N16" s="31" t="s">
        <v>58</v>
      </c>
      <c r="O16" s="32" t="s">
        <v>525</v>
      </c>
      <c r="P16" s="30">
        <v>1</v>
      </c>
      <c r="Q16" s="29">
        <v>0.0011501157407407408</v>
      </c>
      <c r="R16" s="30" t="s">
        <v>35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</row>
    <row r="17" spans="1:120" s="36" customFormat="1" ht="15" customHeight="1">
      <c r="A17" s="22">
        <v>7</v>
      </c>
      <c r="B17" s="14">
        <v>8</v>
      </c>
      <c r="C17" s="37" t="s">
        <v>54</v>
      </c>
      <c r="D17" s="37" t="s">
        <v>55</v>
      </c>
      <c r="E17" s="57">
        <v>6</v>
      </c>
      <c r="F17" s="32" t="s">
        <v>526</v>
      </c>
      <c r="G17" s="70">
        <v>2</v>
      </c>
      <c r="H17" s="57">
        <v>1</v>
      </c>
      <c r="I17" s="32" t="s">
        <v>527</v>
      </c>
      <c r="J17" s="70">
        <v>2</v>
      </c>
      <c r="K17" s="33">
        <v>1</v>
      </c>
      <c r="L17" s="32" t="s">
        <v>528</v>
      </c>
      <c r="M17" s="33">
        <v>4</v>
      </c>
      <c r="N17" s="31" t="s">
        <v>58</v>
      </c>
      <c r="O17" s="32" t="s">
        <v>529</v>
      </c>
      <c r="P17" s="30">
        <v>2</v>
      </c>
      <c r="Q17" s="29">
        <v>0.001175</v>
      </c>
      <c r="R17" s="30" t="s">
        <v>35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</row>
    <row r="18" spans="1:120" ht="15" customHeight="1">
      <c r="A18" s="22">
        <v>8</v>
      </c>
      <c r="B18" s="14">
        <v>7</v>
      </c>
      <c r="C18" s="37" t="s">
        <v>60</v>
      </c>
      <c r="D18" s="37" t="s">
        <v>55</v>
      </c>
      <c r="E18" s="57">
        <v>4</v>
      </c>
      <c r="F18" s="32" t="s">
        <v>530</v>
      </c>
      <c r="G18" s="70">
        <v>1</v>
      </c>
      <c r="H18" s="72">
        <v>3</v>
      </c>
      <c r="I18" s="39" t="s">
        <v>531</v>
      </c>
      <c r="J18" s="74">
        <v>2</v>
      </c>
      <c r="K18" s="41">
        <v>2</v>
      </c>
      <c r="L18" s="39" t="s">
        <v>532</v>
      </c>
      <c r="M18" s="41">
        <v>4</v>
      </c>
      <c r="N18" s="31" t="s">
        <v>58</v>
      </c>
      <c r="O18" s="39" t="s">
        <v>533</v>
      </c>
      <c r="P18" s="40">
        <v>3</v>
      </c>
      <c r="Q18" s="29">
        <v>0.0011518518518518518</v>
      </c>
      <c r="R18" s="30" t="s">
        <v>35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</row>
    <row r="19" spans="1:120" ht="15" customHeight="1">
      <c r="A19" s="22">
        <v>9</v>
      </c>
      <c r="B19" s="14">
        <v>5</v>
      </c>
      <c r="C19" s="43" t="s">
        <v>64</v>
      </c>
      <c r="D19" s="37" t="s">
        <v>55</v>
      </c>
      <c r="E19" s="57">
        <v>3</v>
      </c>
      <c r="F19" s="32" t="s">
        <v>532</v>
      </c>
      <c r="G19" s="70">
        <v>1</v>
      </c>
      <c r="H19" s="31">
        <v>4</v>
      </c>
      <c r="I19" s="32" t="s">
        <v>534</v>
      </c>
      <c r="J19" s="30">
        <v>3</v>
      </c>
      <c r="K19" s="33"/>
      <c r="L19" s="32"/>
      <c r="M19" s="33"/>
      <c r="N19" s="31"/>
      <c r="O19" s="32"/>
      <c r="P19" s="30"/>
      <c r="Q19" s="29">
        <v>0.0011695601851851852</v>
      </c>
      <c r="R19" s="30" t="s">
        <v>35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</row>
    <row r="20" spans="1:120" ht="15" customHeight="1">
      <c r="A20" s="22">
        <v>10</v>
      </c>
      <c r="B20" s="14">
        <v>3</v>
      </c>
      <c r="C20" s="37" t="s">
        <v>121</v>
      </c>
      <c r="D20" s="24" t="s">
        <v>46</v>
      </c>
      <c r="E20" s="57">
        <v>2</v>
      </c>
      <c r="F20" s="32" t="s">
        <v>535</v>
      </c>
      <c r="G20" s="70">
        <v>2</v>
      </c>
      <c r="H20" s="57">
        <v>3</v>
      </c>
      <c r="I20" s="32" t="s">
        <v>536</v>
      </c>
      <c r="J20" s="70">
        <v>3</v>
      </c>
      <c r="K20" s="33"/>
      <c r="L20" s="32"/>
      <c r="M20" s="33"/>
      <c r="N20" s="31"/>
      <c r="O20" s="39"/>
      <c r="P20" s="30"/>
      <c r="Q20" s="29">
        <v>0.0011637731481481482</v>
      </c>
      <c r="R20" s="30" t="s">
        <v>35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</row>
    <row r="21" spans="1:120" ht="15" customHeight="1">
      <c r="A21" s="22">
        <v>11</v>
      </c>
      <c r="B21" s="23">
        <v>11</v>
      </c>
      <c r="C21" s="37" t="s">
        <v>87</v>
      </c>
      <c r="D21" s="24" t="s">
        <v>88</v>
      </c>
      <c r="E21" s="57">
        <v>1</v>
      </c>
      <c r="F21" s="32" t="s">
        <v>537</v>
      </c>
      <c r="G21" s="70">
        <v>3</v>
      </c>
      <c r="H21" s="57">
        <v>2</v>
      </c>
      <c r="I21" s="32" t="s">
        <v>538</v>
      </c>
      <c r="J21" s="70">
        <v>3</v>
      </c>
      <c r="K21" s="33"/>
      <c r="L21" s="32"/>
      <c r="M21" s="33"/>
      <c r="N21" s="31"/>
      <c r="O21" s="32"/>
      <c r="P21" s="30"/>
      <c r="Q21" s="29">
        <v>0.0011422453703703703</v>
      </c>
      <c r="R21" s="30" t="s">
        <v>35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</row>
    <row r="22" spans="1:120" ht="15" customHeight="1">
      <c r="A22" s="22">
        <v>12</v>
      </c>
      <c r="B22" s="23">
        <v>9</v>
      </c>
      <c r="C22" s="37" t="s">
        <v>96</v>
      </c>
      <c r="D22" s="37" t="s">
        <v>97</v>
      </c>
      <c r="E22" s="57">
        <v>5</v>
      </c>
      <c r="F22" s="32" t="s">
        <v>539</v>
      </c>
      <c r="G22" s="76">
        <v>3</v>
      </c>
      <c r="H22" s="57">
        <v>1</v>
      </c>
      <c r="I22" s="32" t="s">
        <v>540</v>
      </c>
      <c r="J22" s="70">
        <v>3</v>
      </c>
      <c r="K22" s="33"/>
      <c r="L22" s="32"/>
      <c r="M22" s="33"/>
      <c r="N22" s="31"/>
      <c r="O22" s="32"/>
      <c r="P22" s="30"/>
      <c r="Q22" s="29">
        <v>0.0011737268518518518</v>
      </c>
      <c r="R22" s="30" t="s">
        <v>35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</row>
    <row r="23" spans="1:120" ht="15" customHeight="1">
      <c r="A23" s="22">
        <v>13</v>
      </c>
      <c r="B23" s="23">
        <v>34</v>
      </c>
      <c r="C23" s="24" t="s">
        <v>77</v>
      </c>
      <c r="D23" s="226" t="s">
        <v>69</v>
      </c>
      <c r="E23" s="57">
        <v>1</v>
      </c>
      <c r="F23" s="32" t="s">
        <v>541</v>
      </c>
      <c r="G23" s="70">
        <v>2</v>
      </c>
      <c r="H23" s="57">
        <v>1</v>
      </c>
      <c r="I23" s="32" t="s">
        <v>542</v>
      </c>
      <c r="J23" s="70">
        <v>4</v>
      </c>
      <c r="K23" s="33"/>
      <c r="L23" s="32"/>
      <c r="M23" s="33"/>
      <c r="N23" s="31"/>
      <c r="O23" s="32"/>
      <c r="P23" s="30"/>
      <c r="Q23" s="29">
        <v>0.0011402777777777778</v>
      </c>
      <c r="R23" s="30" t="s">
        <v>35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</row>
    <row r="24" spans="1:120" ht="15" customHeight="1">
      <c r="A24" s="22">
        <v>14</v>
      </c>
      <c r="B24" s="23">
        <v>29</v>
      </c>
      <c r="C24" s="24" t="s">
        <v>115</v>
      </c>
      <c r="D24" s="226" t="s">
        <v>22</v>
      </c>
      <c r="E24" s="31">
        <v>3</v>
      </c>
      <c r="F24" s="32" t="s">
        <v>506</v>
      </c>
      <c r="G24" s="70">
        <v>2</v>
      </c>
      <c r="H24" s="31">
        <v>4</v>
      </c>
      <c r="I24" s="32" t="s">
        <v>543</v>
      </c>
      <c r="J24" s="30">
        <v>4</v>
      </c>
      <c r="K24" s="33"/>
      <c r="L24" s="32"/>
      <c r="M24" s="33"/>
      <c r="N24" s="31"/>
      <c r="O24" s="32"/>
      <c r="P24" s="30"/>
      <c r="Q24" s="29">
        <v>0.0011729166666666667</v>
      </c>
      <c r="R24" s="30" t="s">
        <v>35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</row>
    <row r="25" spans="1:120" ht="15" customHeight="1">
      <c r="A25" s="22">
        <v>15</v>
      </c>
      <c r="B25" s="14">
        <v>33</v>
      </c>
      <c r="C25" s="24" t="s">
        <v>104</v>
      </c>
      <c r="D25" s="226" t="s">
        <v>105</v>
      </c>
      <c r="E25" s="31">
        <v>7</v>
      </c>
      <c r="F25" s="32" t="s">
        <v>544</v>
      </c>
      <c r="G25" s="30">
        <v>2</v>
      </c>
      <c r="H25" s="57">
        <v>2</v>
      </c>
      <c r="I25" s="32" t="s">
        <v>98</v>
      </c>
      <c r="J25" s="70">
        <v>4</v>
      </c>
      <c r="K25" s="33"/>
      <c r="L25" s="32"/>
      <c r="M25" s="33"/>
      <c r="N25" s="31"/>
      <c r="O25" s="32"/>
      <c r="P25" s="30"/>
      <c r="Q25" s="29">
        <v>0.0011739583333333335</v>
      </c>
      <c r="R25" s="30" t="s">
        <v>35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</row>
    <row r="26" spans="1:120" ht="15" customHeight="1">
      <c r="A26" s="22">
        <v>16</v>
      </c>
      <c r="B26" s="14">
        <v>28</v>
      </c>
      <c r="C26" s="37" t="s">
        <v>81</v>
      </c>
      <c r="D26" s="226" t="s">
        <v>22</v>
      </c>
      <c r="E26" s="31">
        <v>5</v>
      </c>
      <c r="F26" s="32" t="s">
        <v>506</v>
      </c>
      <c r="G26" s="30">
        <v>2</v>
      </c>
      <c r="H26" s="57">
        <v>3</v>
      </c>
      <c r="I26" s="32" t="s">
        <v>103</v>
      </c>
      <c r="J26" s="70"/>
      <c r="K26" s="33"/>
      <c r="L26" s="32"/>
      <c r="M26" s="33"/>
      <c r="N26" s="31"/>
      <c r="O26" s="32"/>
      <c r="P26" s="30"/>
      <c r="Q26" s="29">
        <v>0.0011729166666666667</v>
      </c>
      <c r="R26" s="30" t="s">
        <v>35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</row>
    <row r="27" spans="1:120" ht="15" customHeight="1">
      <c r="A27" s="22">
        <v>17</v>
      </c>
      <c r="B27" s="14">
        <v>25</v>
      </c>
      <c r="C27" s="47" t="s">
        <v>110</v>
      </c>
      <c r="D27" s="47" t="s">
        <v>111</v>
      </c>
      <c r="E27" s="31">
        <v>3</v>
      </c>
      <c r="F27" s="32" t="s">
        <v>526</v>
      </c>
      <c r="G27" s="30">
        <v>3</v>
      </c>
      <c r="H27" s="57"/>
      <c r="I27" s="32"/>
      <c r="J27" s="70"/>
      <c r="K27" s="33"/>
      <c r="L27" s="32"/>
      <c r="M27" s="33"/>
      <c r="N27" s="31"/>
      <c r="O27" s="32"/>
      <c r="P27" s="30"/>
      <c r="Q27" s="29">
        <v>0.001175</v>
      </c>
      <c r="R27" s="30" t="s">
        <v>35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</row>
    <row r="28" spans="1:120" ht="15" customHeight="1">
      <c r="A28" s="22">
        <v>18</v>
      </c>
      <c r="B28" s="23">
        <v>14</v>
      </c>
      <c r="C28" s="37" t="s">
        <v>127</v>
      </c>
      <c r="D28" s="226" t="s">
        <v>93</v>
      </c>
      <c r="E28" s="31">
        <v>7</v>
      </c>
      <c r="F28" s="32" t="s">
        <v>545</v>
      </c>
      <c r="G28" s="30">
        <v>3</v>
      </c>
      <c r="H28" s="57"/>
      <c r="I28" s="32"/>
      <c r="J28" s="70"/>
      <c r="K28" s="33"/>
      <c r="L28" s="32"/>
      <c r="M28" s="33"/>
      <c r="N28" s="31"/>
      <c r="O28" s="32"/>
      <c r="P28" s="30"/>
      <c r="Q28" s="29">
        <v>0.001180787037037037</v>
      </c>
      <c r="R28" s="30" t="s">
        <v>28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</row>
    <row r="29" spans="1:120" s="36" customFormat="1" ht="15" customHeight="1">
      <c r="A29" s="22">
        <v>19</v>
      </c>
      <c r="B29" s="23">
        <v>4</v>
      </c>
      <c r="C29" s="37" t="s">
        <v>107</v>
      </c>
      <c r="D29" s="24" t="s">
        <v>46</v>
      </c>
      <c r="E29" s="38">
        <v>4</v>
      </c>
      <c r="F29" s="32" t="s">
        <v>546</v>
      </c>
      <c r="G29" s="30">
        <v>3</v>
      </c>
      <c r="H29" s="57"/>
      <c r="I29" s="32"/>
      <c r="J29" s="70"/>
      <c r="K29" s="33"/>
      <c r="L29" s="32"/>
      <c r="M29" s="33"/>
      <c r="N29" s="31"/>
      <c r="O29" s="32"/>
      <c r="P29" s="30"/>
      <c r="Q29" s="29">
        <v>0.0011851851851851852</v>
      </c>
      <c r="R29" s="30" t="s">
        <v>28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5" customHeight="1">
      <c r="A30" s="22">
        <v>20</v>
      </c>
      <c r="B30" s="23">
        <v>24</v>
      </c>
      <c r="C30" s="47" t="s">
        <v>118</v>
      </c>
      <c r="D30" s="47" t="s">
        <v>111</v>
      </c>
      <c r="E30" s="31">
        <v>6</v>
      </c>
      <c r="F30" s="32" t="s">
        <v>547</v>
      </c>
      <c r="G30" s="40">
        <v>3</v>
      </c>
      <c r="H30" s="72"/>
      <c r="I30" s="39"/>
      <c r="J30" s="74"/>
      <c r="K30" s="41"/>
      <c r="L30" s="39"/>
      <c r="M30" s="41"/>
      <c r="N30" s="38"/>
      <c r="O30" s="39"/>
      <c r="P30" s="40"/>
      <c r="Q30" s="29">
        <v>0.0011905092592592592</v>
      </c>
      <c r="R30" s="30" t="s">
        <v>28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2.75">
      <c r="A31" s="22">
        <v>21</v>
      </c>
      <c r="B31" s="23">
        <v>6</v>
      </c>
      <c r="C31" s="45" t="s">
        <v>84</v>
      </c>
      <c r="D31" s="37" t="s">
        <v>55</v>
      </c>
      <c r="E31" s="31">
        <v>2</v>
      </c>
      <c r="F31" s="32" t="s">
        <v>548</v>
      </c>
      <c r="G31" s="30">
        <v>3</v>
      </c>
      <c r="H31" s="57"/>
      <c r="I31" s="32"/>
      <c r="J31" s="70"/>
      <c r="K31" s="33"/>
      <c r="L31" s="32"/>
      <c r="M31" s="33"/>
      <c r="N31" s="31"/>
      <c r="O31" s="32"/>
      <c r="P31" s="30"/>
      <c r="Q31" s="29">
        <v>0.001417361111111111</v>
      </c>
      <c r="R31" s="30" t="s">
        <v>549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5" customHeight="1">
      <c r="A32" s="22">
        <v>22</v>
      </c>
      <c r="B32" s="14">
        <v>32</v>
      </c>
      <c r="C32" s="37" t="s">
        <v>124</v>
      </c>
      <c r="D32" s="226" t="s">
        <v>69</v>
      </c>
      <c r="E32" s="31">
        <v>3</v>
      </c>
      <c r="F32" s="32" t="s">
        <v>550</v>
      </c>
      <c r="G32" s="30">
        <v>4</v>
      </c>
      <c r="H32" s="57"/>
      <c r="I32" s="32"/>
      <c r="J32" s="70"/>
      <c r="K32" s="33"/>
      <c r="L32" s="32"/>
      <c r="M32" s="33"/>
      <c r="N32" s="31"/>
      <c r="O32" s="32"/>
      <c r="P32" s="30"/>
      <c r="Q32" s="29">
        <v>0.001192361111111111</v>
      </c>
      <c r="R32" s="30" t="s">
        <v>28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5" customHeight="1">
      <c r="A33" s="22">
        <v>23</v>
      </c>
      <c r="B33" s="14">
        <v>15</v>
      </c>
      <c r="C33" s="37" t="s">
        <v>92</v>
      </c>
      <c r="D33" s="47" t="s">
        <v>93</v>
      </c>
      <c r="E33" s="31">
        <v>4</v>
      </c>
      <c r="F33" s="32" t="s">
        <v>551</v>
      </c>
      <c r="G33" s="30">
        <v>4</v>
      </c>
      <c r="H33" s="57"/>
      <c r="I33" s="32"/>
      <c r="J33" s="70"/>
      <c r="K33" s="33"/>
      <c r="L33" s="32"/>
      <c r="M33" s="33"/>
      <c r="N33" s="31"/>
      <c r="O33" s="32"/>
      <c r="P33" s="30"/>
      <c r="Q33" s="29">
        <v>0.0011930555555555555</v>
      </c>
      <c r="R33" s="30" t="s">
        <v>28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5" customHeight="1">
      <c r="A34" s="22">
        <v>24</v>
      </c>
      <c r="B34" s="23">
        <v>19</v>
      </c>
      <c r="C34" s="37" t="s">
        <v>147</v>
      </c>
      <c r="D34" s="47" t="s">
        <v>93</v>
      </c>
      <c r="E34" s="31">
        <v>6</v>
      </c>
      <c r="F34" s="32" t="s">
        <v>552</v>
      </c>
      <c r="G34" s="30">
        <v>4</v>
      </c>
      <c r="H34" s="57"/>
      <c r="I34" s="32"/>
      <c r="J34" s="70"/>
      <c r="K34" s="33"/>
      <c r="L34" s="32"/>
      <c r="M34" s="33"/>
      <c r="N34" s="31"/>
      <c r="O34" s="32"/>
      <c r="P34" s="30"/>
      <c r="Q34" s="29">
        <v>0.0012127314814814815</v>
      </c>
      <c r="R34" s="30" t="s">
        <v>28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5" customHeight="1">
      <c r="A35" s="22">
        <v>25</v>
      </c>
      <c r="B35" s="14">
        <v>18</v>
      </c>
      <c r="C35" s="37" t="s">
        <v>130</v>
      </c>
      <c r="D35" s="47" t="s">
        <v>93</v>
      </c>
      <c r="E35" s="31">
        <v>5</v>
      </c>
      <c r="F35" s="32" t="s">
        <v>553</v>
      </c>
      <c r="G35" s="30">
        <v>4</v>
      </c>
      <c r="H35" s="57"/>
      <c r="I35" s="32"/>
      <c r="J35" s="70"/>
      <c r="K35" s="33"/>
      <c r="L35" s="32"/>
      <c r="M35" s="33"/>
      <c r="N35" s="31"/>
      <c r="O35" s="32"/>
      <c r="P35" s="30"/>
      <c r="Q35" s="29">
        <v>0.0012195601851851853</v>
      </c>
      <c r="R35" s="30" t="s">
        <v>28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5" customHeight="1">
      <c r="A36" s="22">
        <v>26</v>
      </c>
      <c r="B36" s="14">
        <v>2</v>
      </c>
      <c r="C36" s="37" t="s">
        <v>73</v>
      </c>
      <c r="D36" s="24" t="s">
        <v>46</v>
      </c>
      <c r="E36" s="31">
        <v>1</v>
      </c>
      <c r="F36" s="32" t="s">
        <v>554</v>
      </c>
      <c r="G36" s="30">
        <v>4</v>
      </c>
      <c r="H36" s="57"/>
      <c r="I36" s="32"/>
      <c r="J36" s="70"/>
      <c r="K36" s="33"/>
      <c r="L36" s="32"/>
      <c r="M36" s="33"/>
      <c r="N36" s="31"/>
      <c r="O36" s="32"/>
      <c r="P36" s="30"/>
      <c r="Q36" s="29">
        <v>0.0012238425925925926</v>
      </c>
      <c r="R36" s="30" t="s">
        <v>28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5" customHeight="1">
      <c r="A37" s="22">
        <v>27</v>
      </c>
      <c r="B37" s="23">
        <v>16</v>
      </c>
      <c r="C37" s="37" t="s">
        <v>144</v>
      </c>
      <c r="D37" s="47" t="s">
        <v>93</v>
      </c>
      <c r="E37" s="31">
        <v>2</v>
      </c>
      <c r="F37" s="32" t="s">
        <v>555</v>
      </c>
      <c r="G37" s="30">
        <v>4</v>
      </c>
      <c r="H37" s="57"/>
      <c r="I37" s="32"/>
      <c r="J37" s="70"/>
      <c r="K37" s="33"/>
      <c r="L37" s="32"/>
      <c r="M37" s="33"/>
      <c r="N37" s="31"/>
      <c r="O37" s="32"/>
      <c r="P37" s="30"/>
      <c r="Q37" s="29">
        <v>0.0014238425925925927</v>
      </c>
      <c r="R37" s="30" t="s">
        <v>549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5" customHeight="1">
      <c r="A38" s="22">
        <v>28</v>
      </c>
      <c r="B38" s="14">
        <v>30</v>
      </c>
      <c r="C38" s="24" t="s">
        <v>50</v>
      </c>
      <c r="D38" s="226" t="s">
        <v>22</v>
      </c>
      <c r="E38" s="31">
        <v>7</v>
      </c>
      <c r="F38" s="32" t="s">
        <v>98</v>
      </c>
      <c r="G38" s="30">
        <v>4</v>
      </c>
      <c r="H38" s="57"/>
      <c r="I38" s="32"/>
      <c r="J38" s="70"/>
      <c r="K38" s="33"/>
      <c r="L38" s="32"/>
      <c r="M38" s="33"/>
      <c r="N38" s="31"/>
      <c r="O38" s="32"/>
      <c r="P38" s="30"/>
      <c r="Q38" s="29" t="s">
        <v>155</v>
      </c>
      <c r="R38" s="30" t="s">
        <v>155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5" customHeight="1">
      <c r="A39" s="22">
        <v>29</v>
      </c>
      <c r="B39" s="14">
        <v>20</v>
      </c>
      <c r="C39" s="24" t="s">
        <v>150</v>
      </c>
      <c r="D39" s="47" t="s">
        <v>93</v>
      </c>
      <c r="E39" s="57">
        <v>3</v>
      </c>
      <c r="F39" s="32" t="s">
        <v>556</v>
      </c>
      <c r="G39" s="30">
        <v>5</v>
      </c>
      <c r="H39" s="57"/>
      <c r="I39" s="32"/>
      <c r="J39" s="70"/>
      <c r="K39" s="33"/>
      <c r="L39" s="32"/>
      <c r="M39" s="33"/>
      <c r="N39" s="31"/>
      <c r="O39" s="32"/>
      <c r="P39" s="30"/>
      <c r="Q39" s="29">
        <v>0.0011942129629629631</v>
      </c>
      <c r="R39" s="30" t="s">
        <v>28</v>
      </c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5" customHeight="1">
      <c r="A40" s="22">
        <v>30</v>
      </c>
      <c r="B40" s="23">
        <v>26</v>
      </c>
      <c r="C40" s="47" t="s">
        <v>141</v>
      </c>
      <c r="D40" s="47" t="s">
        <v>111</v>
      </c>
      <c r="E40" s="31">
        <v>4</v>
      </c>
      <c r="F40" s="69" t="s">
        <v>557</v>
      </c>
      <c r="G40" s="30">
        <v>5</v>
      </c>
      <c r="H40" s="57"/>
      <c r="I40" s="32"/>
      <c r="J40" s="70"/>
      <c r="K40" s="33"/>
      <c r="L40" s="32"/>
      <c r="M40" s="33"/>
      <c r="N40" s="31"/>
      <c r="O40" s="32"/>
      <c r="P40" s="30"/>
      <c r="Q40" s="29">
        <v>0.0012335648148148147</v>
      </c>
      <c r="R40" s="30" t="s">
        <v>28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5" customHeight="1">
      <c r="A41" s="22">
        <v>31</v>
      </c>
      <c r="B41" s="14">
        <v>13</v>
      </c>
      <c r="C41" s="37" t="s">
        <v>138</v>
      </c>
      <c r="D41" s="226" t="s">
        <v>101</v>
      </c>
      <c r="E41" s="31">
        <v>6</v>
      </c>
      <c r="F41" s="32" t="s">
        <v>558</v>
      </c>
      <c r="G41" s="30">
        <v>5</v>
      </c>
      <c r="H41" s="57"/>
      <c r="I41" s="32"/>
      <c r="J41" s="70"/>
      <c r="K41" s="33"/>
      <c r="L41" s="32"/>
      <c r="M41" s="33"/>
      <c r="N41" s="31"/>
      <c r="O41" s="32"/>
      <c r="P41" s="30"/>
      <c r="Q41" s="29">
        <v>0.0012354166666666666</v>
      </c>
      <c r="R41" s="30" t="s">
        <v>28</v>
      </c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5" customHeight="1">
      <c r="A42" s="48">
        <v>32</v>
      </c>
      <c r="B42" s="236">
        <v>17</v>
      </c>
      <c r="C42" s="50" t="s">
        <v>135</v>
      </c>
      <c r="D42" s="237" t="s">
        <v>93</v>
      </c>
      <c r="E42" s="238">
        <v>1</v>
      </c>
      <c r="F42" s="239" t="s">
        <v>559</v>
      </c>
      <c r="G42" s="240">
        <v>5</v>
      </c>
      <c r="H42" s="241"/>
      <c r="I42" s="239"/>
      <c r="J42" s="242"/>
      <c r="K42" s="108"/>
      <c r="L42" s="239"/>
      <c r="M42" s="108"/>
      <c r="N42" s="238"/>
      <c r="O42" s="239"/>
      <c r="P42" s="240"/>
      <c r="Q42" s="243">
        <v>0.0012459490740740742</v>
      </c>
      <c r="R42" s="30" t="s">
        <v>28</v>
      </c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5" customHeight="1">
      <c r="A43" s="22">
        <v>33</v>
      </c>
      <c r="B43" s="23">
        <v>1</v>
      </c>
      <c r="C43" s="37" t="s">
        <v>45</v>
      </c>
      <c r="D43" s="226" t="s">
        <v>46</v>
      </c>
      <c r="E43" s="31">
        <v>5</v>
      </c>
      <c r="F43" s="32" t="s">
        <v>98</v>
      </c>
      <c r="G43" s="30">
        <v>5</v>
      </c>
      <c r="H43" s="31"/>
      <c r="I43" s="32"/>
      <c r="J43" s="30"/>
      <c r="K43" s="31"/>
      <c r="L43" s="32"/>
      <c r="M43" s="30"/>
      <c r="N43" s="31"/>
      <c r="O43" s="32"/>
      <c r="P43" s="30"/>
      <c r="Q43" s="29" t="s">
        <v>155</v>
      </c>
      <c r="R43" s="30" t="s">
        <v>155</v>
      </c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9:120" ht="12.75"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9:120" ht="12.75"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</row>
    <row r="46" spans="19:120" ht="12.75"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</row>
    <row r="47" spans="19:120" ht="12.75"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</row>
    <row r="48" spans="19:120" ht="12.75"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</row>
    <row r="49" spans="19:120" ht="12.75"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</row>
    <row r="50" spans="19:120" ht="12.75"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</row>
    <row r="51" spans="19:120" ht="12.75"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</row>
    <row r="52" spans="19:120" ht="12.75"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</row>
    <row r="53" spans="19:120" ht="12.75"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</row>
    <row r="54" spans="19:120" ht="12.75"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</row>
    <row r="55" spans="19:120" ht="12.75"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</row>
    <row r="56" spans="19:120" ht="12.75"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</row>
    <row r="57" spans="19:120" ht="12.75"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</row>
    <row r="58" spans="19:120" ht="12.75"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</row>
    <row r="59" spans="19:120" ht="12.75"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</row>
    <row r="60" spans="19:120" ht="12.75"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</row>
    <row r="61" spans="19:120" ht="12.75"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</row>
    <row r="62" spans="19:120" ht="12.75"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</row>
    <row r="63" spans="19:120" ht="12.75"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</row>
    <row r="64" spans="19:120" ht="12.75"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</row>
    <row r="65" spans="19:120" ht="12.75"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</row>
    <row r="66" spans="19:120" ht="12.75"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</row>
    <row r="67" spans="19:120" ht="12.75"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</row>
    <row r="68" spans="19:120" ht="12.75"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</row>
    <row r="69" spans="19:120" ht="12.75"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</row>
    <row r="70" spans="19:120" ht="12.75"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</row>
    <row r="71" spans="19:120" ht="12.75"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</row>
    <row r="72" spans="19:120" ht="12.75"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</row>
    <row r="73" spans="19:120" ht="12.75"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</row>
    <row r="74" spans="19:120" ht="12.75"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</row>
    <row r="75" spans="19:120" ht="12.75"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</row>
    <row r="76" spans="19:120" ht="12.75"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</row>
    <row r="77" spans="19:120" ht="12.75"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</row>
    <row r="78" spans="19:120" ht="12.75"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</row>
    <row r="79" spans="19:120" ht="12.75"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</row>
    <row r="80" spans="19:120" ht="12.75"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</row>
    <row r="81" spans="19:120" ht="12.75"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</row>
    <row r="82" spans="19:120" ht="12.75"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</row>
    <row r="83" spans="19:120" ht="12.75"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</row>
    <row r="84" spans="19:120" ht="12.75"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</row>
    <row r="85" spans="19:120" ht="12.75"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</row>
    <row r="86" spans="19:120" ht="12.75"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</row>
    <row r="87" spans="19:120" ht="12.75"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</row>
    <row r="88" spans="19:120" ht="12.75"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</row>
  </sheetData>
  <sheetProtection/>
  <mergeCells count="17">
    <mergeCell ref="A7:R7"/>
    <mergeCell ref="A1:R1"/>
    <mergeCell ref="A2:R2"/>
    <mergeCell ref="A3:R3"/>
    <mergeCell ref="A4:R4"/>
    <mergeCell ref="A6:R6"/>
    <mergeCell ref="A8:A10"/>
    <mergeCell ref="B8:B10"/>
    <mergeCell ref="C8:C10"/>
    <mergeCell ref="D8:D10"/>
    <mergeCell ref="E8:P8"/>
    <mergeCell ref="R8:R10"/>
    <mergeCell ref="E9:G9"/>
    <mergeCell ref="H9:J9"/>
    <mergeCell ref="K9:M9"/>
    <mergeCell ref="N9:P9"/>
    <mergeCell ref="Q8:Q10"/>
  </mergeCells>
  <printOptions/>
  <pageMargins left="0.35" right="0.1968503937007874" top="0.3937007874015748" bottom="0.7874015748031497" header="0.5118110236220472" footer="0.4724409448818898"/>
  <pageSetup horizontalDpi="600" verticalDpi="600" orientation="landscape" paperSize="9" r:id="rId3"/>
  <headerFooter alignWithMargins="0">
    <oddFooter>&amp;L&amp;"Times New Roman,обычный"Главный судья соревнований 
Главный секретарь соревнований &amp;C&amp;"Times New Roman,обычный"                                 
                               Чачина Ю.Ю.
                                 Смирнова С.А.</oddFooter>
  </headerFooter>
  <rowBreaks count="1" manualBreakCount="1">
    <brk id="26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316"/>
  <sheetViews>
    <sheetView zoomScale="70" zoomScaleNormal="70" zoomScaleSheetLayoutView="90" zoomScalePageLayoutView="0" workbookViewId="0" topLeftCell="A1">
      <selection activeCell="Q16" sqref="Q16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21.7109375" style="0" customWidth="1"/>
    <col min="4" max="4" width="31.8515625" style="0" customWidth="1"/>
    <col min="5" max="5" width="5.140625" style="0" customWidth="1"/>
    <col min="6" max="6" width="9.00390625" style="0" customWidth="1"/>
    <col min="7" max="7" width="6.7109375" style="0" customWidth="1"/>
    <col min="8" max="8" width="4.7109375" style="0" customWidth="1"/>
    <col min="9" max="9" width="9.421875" style="0" customWidth="1"/>
    <col min="10" max="10" width="6.7109375" style="0" customWidth="1"/>
    <col min="11" max="11" width="5.00390625" style="0" customWidth="1"/>
    <col min="12" max="12" width="10.28125" style="0" customWidth="1"/>
    <col min="13" max="13" width="6.7109375" style="0" customWidth="1"/>
    <col min="14" max="14" width="9.00390625" style="0" customWidth="1"/>
    <col min="15" max="15" width="5.57421875" style="0" customWidth="1"/>
  </cols>
  <sheetData>
    <row r="1" spans="1:15" ht="15.75">
      <c r="A1" s="265" t="str">
        <f>'[3]const'!C4</f>
        <v>Министерство спорта Российской Федерации 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>
      <c r="A2" s="265" t="str">
        <f>'[3]const'!C5</f>
        <v>Союз Конькобежцев России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22.5">
      <c r="A3" s="266" t="str">
        <f>'[3]const'!C2</f>
        <v>Первенство России по шорт-треку среди юниоров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ht="21" customHeight="1">
      <c r="A4" s="266" t="str">
        <f>'[3]const'!C3</f>
        <v>(отдельные дистанции и эстафета)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17.25" customHeight="1">
      <c r="A5" s="1"/>
      <c r="B5" s="2" t="str">
        <f>'[3]const'!C19</f>
        <v>г. Санкт-Петербург, ДС "Юбилейный"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 t="str">
        <f>'[3]const'!C7</f>
        <v>05 апреля 2015 г.</v>
      </c>
      <c r="O5" s="1"/>
    </row>
    <row r="6" spans="1:15" ht="17.25" customHeight="1">
      <c r="A6" s="249" t="s">
        <v>227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1:15" ht="17.25" customHeight="1" thickBot="1">
      <c r="A7" s="246" t="str">
        <f>'[3]const'!C11</f>
        <v>ЮНИОРЫ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ht="17.25" customHeight="1" thickBot="1">
      <c r="A8" s="267" t="s">
        <v>8</v>
      </c>
      <c r="B8" s="270" t="s">
        <v>9</v>
      </c>
      <c r="C8" s="273" t="s">
        <v>10</v>
      </c>
      <c r="D8" s="259" t="str">
        <f>'[3]const'!C20</f>
        <v>Субъект РФ</v>
      </c>
      <c r="E8" s="276" t="str">
        <f>'[3]const'!C15</f>
        <v>1500 метров</v>
      </c>
      <c r="F8" s="277"/>
      <c r="G8" s="277"/>
      <c r="H8" s="277"/>
      <c r="I8" s="277"/>
      <c r="J8" s="277"/>
      <c r="K8" s="277"/>
      <c r="L8" s="277"/>
      <c r="M8" s="277"/>
      <c r="N8" s="250" t="s">
        <v>13</v>
      </c>
      <c r="O8" s="250" t="s">
        <v>14</v>
      </c>
    </row>
    <row r="9" spans="1:15" ht="18" customHeight="1">
      <c r="A9" s="268"/>
      <c r="B9" s="271"/>
      <c r="C9" s="274"/>
      <c r="D9" s="260"/>
      <c r="E9" s="253" t="s">
        <v>15</v>
      </c>
      <c r="F9" s="254"/>
      <c r="G9" s="255"/>
      <c r="H9" s="253" t="s">
        <v>16</v>
      </c>
      <c r="I9" s="254"/>
      <c r="J9" s="255"/>
      <c r="K9" s="253" t="s">
        <v>17</v>
      </c>
      <c r="L9" s="254"/>
      <c r="M9" s="255"/>
      <c r="N9" s="251"/>
      <c r="O9" s="251"/>
    </row>
    <row r="10" spans="1:15" ht="50.25" customHeight="1" thickBot="1">
      <c r="A10" s="269"/>
      <c r="B10" s="272"/>
      <c r="C10" s="275"/>
      <c r="D10" s="261"/>
      <c r="E10" s="7" t="s">
        <v>18</v>
      </c>
      <c r="F10" s="8" t="s">
        <v>19</v>
      </c>
      <c r="G10" s="9" t="s">
        <v>20</v>
      </c>
      <c r="H10" s="10" t="s">
        <v>18</v>
      </c>
      <c r="I10" s="8" t="s">
        <v>19</v>
      </c>
      <c r="J10" s="61" t="s">
        <v>20</v>
      </c>
      <c r="K10" s="11" t="s">
        <v>18</v>
      </c>
      <c r="L10" s="12" t="s">
        <v>19</v>
      </c>
      <c r="M10" s="61" t="s">
        <v>20</v>
      </c>
      <c r="N10" s="252"/>
      <c r="O10" s="252"/>
    </row>
    <row r="11" spans="1:15" s="1" customFormat="1" ht="15" customHeight="1">
      <c r="A11" s="221">
        <v>1</v>
      </c>
      <c r="B11" s="222">
        <v>20</v>
      </c>
      <c r="C11" s="15" t="s">
        <v>322</v>
      </c>
      <c r="D11" s="42" t="s">
        <v>323</v>
      </c>
      <c r="E11" s="17">
        <v>5</v>
      </c>
      <c r="F11" s="18" t="s">
        <v>324</v>
      </c>
      <c r="G11" s="19">
        <v>1</v>
      </c>
      <c r="H11" s="20" t="s">
        <v>42</v>
      </c>
      <c r="I11" s="18" t="s">
        <v>325</v>
      </c>
      <c r="J11" s="20">
        <v>1</v>
      </c>
      <c r="K11" s="17" t="s">
        <v>326</v>
      </c>
      <c r="L11" s="18" t="s">
        <v>327</v>
      </c>
      <c r="M11" s="19">
        <v>1</v>
      </c>
      <c r="N11" s="29">
        <f>IF(((MIN(_xlfn.IFERROR(VALUE(MID(F11,1,1))*60+VALUE(MID(F11,3,2))+VALUE(MID(F11,6,3))/1000,999),_xlfn.IFERROR(VALUE(MID(#REF!,1,1))*60+VALUE(MID(#REF!,3,2))+VALUE(MID(#REF!,6,3))/1000,999),_xlfn.IFERROR(VALUE(MID(#REF!,1,1))*60+VALUE(MID(#REF!,3,2))+VALUE(MID(#REF!,6,3))/1000,999),_xlfn.IFERROR(VALUE(MID(I11,1,1))*60+VALUE(MID(I11,3,2))+VALUE(MID(I11,6,3))/1000,999),_xlfn.IFERROR(VALUE(MID(L11,1,1))*60+VALUE(MID(L11,3,2))+VALUE(MID(L11,6,3))/1000,999)))/86400)=999/86400,"",(MIN(_xlfn.IFERROR(VALUE(MID(F11,1,1))*60+VALUE(MID(F11,3,2))+VALUE(MID(F11,6,3))/1000,999),_xlfn.IFERROR(VALUE(MID(#REF!,1,1))*60+VALUE(MID(#REF!,3,2))+VALUE(MID(#REF!,6,3))/1000,999),_xlfn.IFERROR(VALUE(MID(#REF!,1,1))*60+VALUE(MID(#REF!,3,2))+VALUE(MID(#REF!,6,3))/1000,999),_xlfn.IFERROR(VALUE(MID(I11,1,1))*60+VALUE(MID(I11,3,2))+VALUE(MID(I11,6,3))/1000,999),_xlfn.IFERROR(VALUE(MID(L11,1,1))*60+VALUE(MID(L11,3,2))+VALUE(MID(L11,6,3))/1000,999)))/86400)</f>
        <v>0.0017288194444444445</v>
      </c>
      <c r="O11" s="30" t="str">
        <f aca="true" t="shared" si="0" ref="O11:O50">IF(N11&lt;=141.9/86400,"МС",IF(N11&lt;=150/86400,"КМС",IF(N11&lt;=158/86400,"1р",IF(N11&lt;=170/86400,"2р",IF(N11&lt;=178/86400,"3р",IF(N11&lt;=195/86400,"1ю",""))))))</f>
        <v>КМС</v>
      </c>
    </row>
    <row r="12" spans="1:15" s="1" customFormat="1" ht="15" customHeight="1">
      <c r="A12" s="223">
        <v>2</v>
      </c>
      <c r="B12" s="222">
        <v>45</v>
      </c>
      <c r="C12" s="37" t="s">
        <v>251</v>
      </c>
      <c r="D12" s="44" t="s">
        <v>328</v>
      </c>
      <c r="E12" s="31">
        <v>2</v>
      </c>
      <c r="F12" s="32" t="s">
        <v>329</v>
      </c>
      <c r="G12" s="30">
        <v>1</v>
      </c>
      <c r="H12" s="33" t="s">
        <v>24</v>
      </c>
      <c r="I12" s="32" t="s">
        <v>330</v>
      </c>
      <c r="J12" s="33">
        <v>1</v>
      </c>
      <c r="K12" s="31" t="s">
        <v>326</v>
      </c>
      <c r="L12" s="32" t="s">
        <v>331</v>
      </c>
      <c r="M12" s="30">
        <v>2</v>
      </c>
      <c r="N12" s="29">
        <f>IF(((MIN(_xlfn.IFERROR(VALUE(MID(F12,1,1))*60+VALUE(MID(F12,3,2))+VALUE(MID(F12,6,3))/1000,999),_xlfn.IFERROR(VALUE(MID(#REF!,1,1))*60+VALUE(MID(#REF!,3,2))+VALUE(MID(#REF!,6,3))/1000,999),_xlfn.IFERROR(VALUE(MID(#REF!,1,1))*60+VALUE(MID(#REF!,3,2))+VALUE(MID(#REF!,6,3))/1000,999),_xlfn.IFERROR(VALUE(MID(I12,1,1))*60+VALUE(MID(I12,3,2))+VALUE(MID(I12,6,3))/1000,999),_xlfn.IFERROR(VALUE(MID(L12,1,1))*60+VALUE(MID(L12,3,2))+VALUE(MID(L12,6,3))/1000,999)))/86400)=999/86400,"",(MIN(_xlfn.IFERROR(VALUE(MID(F12,1,1))*60+VALUE(MID(F12,3,2))+VALUE(MID(F12,6,3))/1000,999),_xlfn.IFERROR(VALUE(MID(#REF!,1,1))*60+VALUE(MID(#REF!,3,2))+VALUE(MID(#REF!,6,3))/1000,999),_xlfn.IFERROR(VALUE(MID(#REF!,1,1))*60+VALUE(MID(#REF!,3,2))+VALUE(MID(#REF!,6,3))/1000,999),_xlfn.IFERROR(VALUE(MID(I12,1,1))*60+VALUE(MID(I12,3,2))+VALUE(MID(I12,6,3))/1000,999),_xlfn.IFERROR(VALUE(MID(L12,1,1))*60+VALUE(MID(L12,3,2))+VALUE(MID(L12,6,3))/1000,999)))/86400)</f>
        <v>0.0017109953703703705</v>
      </c>
      <c r="O12" s="30" t="str">
        <f t="shared" si="0"/>
        <v>КМС</v>
      </c>
    </row>
    <row r="13" spans="1:15" s="1" customFormat="1" ht="15" customHeight="1">
      <c r="A13" s="223">
        <v>3</v>
      </c>
      <c r="B13" s="222">
        <v>44</v>
      </c>
      <c r="C13" s="37" t="s">
        <v>247</v>
      </c>
      <c r="D13" s="44" t="s">
        <v>328</v>
      </c>
      <c r="E13" s="31">
        <v>4</v>
      </c>
      <c r="F13" s="32" t="s">
        <v>332</v>
      </c>
      <c r="G13" s="30">
        <v>1</v>
      </c>
      <c r="H13" s="33" t="s">
        <v>32</v>
      </c>
      <c r="I13" s="32" t="s">
        <v>333</v>
      </c>
      <c r="J13" s="33">
        <v>2</v>
      </c>
      <c r="K13" s="31" t="s">
        <v>326</v>
      </c>
      <c r="L13" s="32" t="s">
        <v>334</v>
      </c>
      <c r="M13" s="30">
        <v>3</v>
      </c>
      <c r="N13" s="29">
        <f>IF(((MIN(_xlfn.IFERROR(VALUE(MID(F13,1,1))*60+VALUE(MID(F13,3,2))+VALUE(MID(F13,6,3))/1000,999),_xlfn.IFERROR(VALUE(MID(#REF!,1,1))*60+VALUE(MID(#REF!,3,2))+VALUE(MID(#REF!,6,3))/1000,999),_xlfn.IFERROR(VALUE(MID(#REF!,1,1))*60+VALUE(MID(#REF!,3,2))+VALUE(MID(#REF!,6,3))/1000,999),_xlfn.IFERROR(VALUE(MID(I13,1,1))*60+VALUE(MID(I13,3,2))+VALUE(MID(I13,6,3))/1000,999),_xlfn.IFERROR(VALUE(MID(L13,1,1))*60+VALUE(MID(L13,3,2))+VALUE(MID(L13,6,3))/1000,999)))/86400)=999/86400,"",(MIN(_xlfn.IFERROR(VALUE(MID(F13,1,1))*60+VALUE(MID(F13,3,2))+VALUE(MID(F13,6,3))/1000,999),_xlfn.IFERROR(VALUE(MID(#REF!,1,1))*60+VALUE(MID(#REF!,3,2))+VALUE(MID(#REF!,6,3))/1000,999),_xlfn.IFERROR(VALUE(MID(#REF!,1,1))*60+VALUE(MID(#REF!,3,2))+VALUE(MID(#REF!,6,3))/1000,999),_xlfn.IFERROR(VALUE(MID(I13,1,1))*60+VALUE(MID(I13,3,2))+VALUE(MID(I13,6,3))/1000,999),_xlfn.IFERROR(VALUE(MID(L13,1,1))*60+VALUE(MID(L13,3,2))+VALUE(MID(L13,6,3))/1000,999)))/86400)</f>
        <v>0.0017798611111111112</v>
      </c>
      <c r="O13" s="30" t="str">
        <f t="shared" si="0"/>
        <v>1р</v>
      </c>
    </row>
    <row r="14" spans="1:127" s="36" customFormat="1" ht="15" customHeight="1">
      <c r="A14" s="223">
        <v>4</v>
      </c>
      <c r="B14" s="224">
        <v>10</v>
      </c>
      <c r="C14" s="37" t="s">
        <v>244</v>
      </c>
      <c r="D14" s="44" t="s">
        <v>335</v>
      </c>
      <c r="E14" s="31">
        <v>1</v>
      </c>
      <c r="F14" s="32" t="s">
        <v>336</v>
      </c>
      <c r="G14" s="30">
        <v>3</v>
      </c>
      <c r="H14" s="33" t="s">
        <v>32</v>
      </c>
      <c r="I14" s="32" t="s">
        <v>337</v>
      </c>
      <c r="J14" s="33">
        <v>1</v>
      </c>
      <c r="K14" s="31" t="s">
        <v>326</v>
      </c>
      <c r="L14" s="69" t="s">
        <v>43</v>
      </c>
      <c r="M14" s="30">
        <v>4</v>
      </c>
      <c r="N14" s="29">
        <f>IF(((MIN(_xlfn.IFERROR(VALUE(MID(F14,1,1))*60+VALUE(MID(F14,3,2))+VALUE(MID(F14,6,3))/1000,999),_xlfn.IFERROR(VALUE(MID(#REF!,1,1))*60+VALUE(MID(#REF!,3,2))+VALUE(MID(#REF!,6,3))/1000,999),_xlfn.IFERROR(VALUE(MID(#REF!,1,1))*60+VALUE(MID(#REF!,3,2))+VALUE(MID(#REF!,6,3))/1000,999),_xlfn.IFERROR(VALUE(MID(I14,1,1))*60+VALUE(MID(I14,3,2))+VALUE(MID(I14,6,3))/1000,999),_xlfn.IFERROR(VALUE(MID(L14,1,1))*60+VALUE(MID(L14,3,2))+VALUE(MID(L14,6,3))/1000,999)))/86400)=999/86400,"",(MIN(_xlfn.IFERROR(VALUE(MID(F14,1,1))*60+VALUE(MID(F14,3,2))+VALUE(MID(F14,6,3))/1000,999),_xlfn.IFERROR(VALUE(MID(#REF!,1,1))*60+VALUE(MID(#REF!,3,2))+VALUE(MID(#REF!,6,3))/1000,999),_xlfn.IFERROR(VALUE(MID(#REF!,1,1))*60+VALUE(MID(#REF!,3,2))+VALUE(MID(#REF!,6,3))/1000,999),_xlfn.IFERROR(VALUE(MID(I14,1,1))*60+VALUE(MID(I14,3,2))+VALUE(MID(I14,6,3))/1000,999),_xlfn.IFERROR(VALUE(MID(L14,1,1))*60+VALUE(MID(L14,3,2))+VALUE(MID(L14,6,3))/1000,999)))/86400)</f>
        <v>0.001759837962962963</v>
      </c>
      <c r="O14" s="30" t="str">
        <f t="shared" si="0"/>
        <v>1р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</row>
    <row r="15" spans="1:127" s="1" customFormat="1" ht="15" customHeight="1">
      <c r="A15" s="223">
        <v>5</v>
      </c>
      <c r="B15" s="222">
        <v>41</v>
      </c>
      <c r="C15" s="37" t="s">
        <v>271</v>
      </c>
      <c r="D15" s="44" t="s">
        <v>338</v>
      </c>
      <c r="E15" s="38">
        <v>6</v>
      </c>
      <c r="F15" s="32" t="s">
        <v>339</v>
      </c>
      <c r="G15" s="40">
        <v>1</v>
      </c>
      <c r="H15" s="41" t="s">
        <v>24</v>
      </c>
      <c r="I15" s="39" t="s">
        <v>340</v>
      </c>
      <c r="J15" s="41">
        <v>2</v>
      </c>
      <c r="K15" s="31" t="s">
        <v>326</v>
      </c>
      <c r="L15" s="39" t="s">
        <v>341</v>
      </c>
      <c r="M15" s="40">
        <v>5</v>
      </c>
      <c r="N15" s="29">
        <f>IF(((MIN(_xlfn.IFERROR(VALUE(MID(F15,1,1))*60+VALUE(MID(F15,3,2))+VALUE(MID(F15,6,3))/1000,999),_xlfn.IFERROR(VALUE(MID(#REF!,1,1))*60+VALUE(MID(#REF!,3,2))+VALUE(MID(#REF!,6,3))/1000,999),_xlfn.IFERROR(VALUE(MID(#REF!,1,1))*60+VALUE(MID(#REF!,3,2))+VALUE(MID(#REF!,6,3))/1000,999),_xlfn.IFERROR(VALUE(MID(I15,1,1))*60+VALUE(MID(I15,3,2))+VALUE(MID(I15,6,3))/1000,999),_xlfn.IFERROR(VALUE(MID(L15,1,1))*60+VALUE(MID(L15,3,2))+VALUE(MID(L15,6,3))/1000,999)))/86400)=999/86400,"",(MIN(_xlfn.IFERROR(VALUE(MID(F15,1,1))*60+VALUE(MID(F15,3,2))+VALUE(MID(F15,6,3))/1000,999),_xlfn.IFERROR(VALUE(MID(#REF!,1,1))*60+VALUE(MID(#REF!,3,2))+VALUE(MID(#REF!,6,3))/1000,999),_xlfn.IFERROR(VALUE(MID(#REF!,1,1))*60+VALUE(MID(#REF!,3,2))+VALUE(MID(#REF!,6,3))/1000,999),_xlfn.IFERROR(VALUE(MID(I15,1,1))*60+VALUE(MID(I15,3,2))+VALUE(MID(I15,6,3))/1000,999),_xlfn.IFERROR(VALUE(MID(L15,1,1))*60+VALUE(MID(L15,3,2))+VALUE(MID(L15,6,3))/1000,999)))/86400)</f>
        <v>0.001650462962962963</v>
      </c>
      <c r="O15" s="30" t="str">
        <f t="shared" si="0"/>
        <v>КМС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</row>
    <row r="16" spans="1:127" s="1" customFormat="1" ht="15" customHeight="1">
      <c r="A16" s="223">
        <v>6</v>
      </c>
      <c r="B16" s="222">
        <v>6</v>
      </c>
      <c r="C16" s="37" t="s">
        <v>245</v>
      </c>
      <c r="D16" s="42" t="s">
        <v>237</v>
      </c>
      <c r="E16" s="31">
        <v>3</v>
      </c>
      <c r="F16" s="32" t="s">
        <v>342</v>
      </c>
      <c r="G16" s="30">
        <v>1</v>
      </c>
      <c r="H16" s="33" t="s">
        <v>42</v>
      </c>
      <c r="I16" s="32" t="s">
        <v>343</v>
      </c>
      <c r="J16" s="33">
        <v>2</v>
      </c>
      <c r="K16" s="31" t="s">
        <v>326</v>
      </c>
      <c r="L16" s="32" t="s">
        <v>344</v>
      </c>
      <c r="M16" s="30">
        <v>6</v>
      </c>
      <c r="N16" s="29">
        <f>IF(((MIN(_xlfn.IFERROR(VALUE(MID(F16,1,1))*60+VALUE(MID(F16,3,2))+VALUE(MID(F16,6,3))/1000,999),_xlfn.IFERROR(VALUE(MID(#REF!,1,1))*60+VALUE(MID(#REF!,3,2))+VALUE(MID(#REF!,6,3))/1000,999),_xlfn.IFERROR(VALUE(MID(#REF!,1,1))*60+VALUE(MID(#REF!,3,2))+VALUE(MID(#REF!,6,3))/1000,999),_xlfn.IFERROR(VALUE(MID(I16,1,1))*60+VALUE(MID(I16,3,2))+VALUE(MID(I16,6,3))/1000,999),_xlfn.IFERROR(VALUE(MID(L16,1,1))*60+VALUE(MID(L16,3,2))+VALUE(MID(L16,6,3))/1000,999)))/86400)=999/86400,"",(MIN(_xlfn.IFERROR(VALUE(MID(F16,1,1))*60+VALUE(MID(F16,3,2))+VALUE(MID(F16,6,3))/1000,999),_xlfn.IFERROR(VALUE(MID(#REF!,1,1))*60+VALUE(MID(#REF!,3,2))+VALUE(MID(#REF!,6,3))/1000,999),_xlfn.IFERROR(VALUE(MID(#REF!,1,1))*60+VALUE(MID(#REF!,3,2))+VALUE(MID(#REF!,6,3))/1000,999),_xlfn.IFERROR(VALUE(MID(I16,1,1))*60+VALUE(MID(I16,3,2))+VALUE(MID(I16,6,3))/1000,999),_xlfn.IFERROR(VALUE(MID(L16,1,1))*60+VALUE(MID(L16,3,2))+VALUE(MID(L16,6,3))/1000,999)))/86400)</f>
        <v>0.0017312500000000001</v>
      </c>
      <c r="O16" s="30" t="str">
        <f t="shared" si="0"/>
        <v>КМС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</row>
    <row r="17" spans="1:127" s="1" customFormat="1" ht="15" customHeight="1">
      <c r="A17" s="223">
        <v>7</v>
      </c>
      <c r="B17" s="224">
        <v>43</v>
      </c>
      <c r="C17" s="47" t="s">
        <v>280</v>
      </c>
      <c r="D17" s="42" t="s">
        <v>93</v>
      </c>
      <c r="E17" s="31">
        <v>2</v>
      </c>
      <c r="F17" s="32" t="s">
        <v>345</v>
      </c>
      <c r="G17" s="30">
        <v>2</v>
      </c>
      <c r="H17" s="33" t="s">
        <v>24</v>
      </c>
      <c r="I17" s="32" t="s">
        <v>346</v>
      </c>
      <c r="J17" s="33">
        <v>3</v>
      </c>
      <c r="K17" s="31" t="s">
        <v>347</v>
      </c>
      <c r="L17" s="32" t="s">
        <v>348</v>
      </c>
      <c r="M17" s="30">
        <v>1</v>
      </c>
      <c r="N17" s="29">
        <f>IF(((MIN(_xlfn.IFERROR(VALUE(MID(F17,1,1))*60+VALUE(MID(F17,3,2))+VALUE(MID(F17,6,3))/1000,999),_xlfn.IFERROR(VALUE(MID(#REF!,1,1))*60+VALUE(MID(#REF!,3,2))+VALUE(MID(#REF!,6,3))/1000,999),_xlfn.IFERROR(VALUE(MID(#REF!,1,1))*60+VALUE(MID(#REF!,3,2))+VALUE(MID(#REF!,6,3))/1000,999),_xlfn.IFERROR(VALUE(MID(I17,1,1))*60+VALUE(MID(I17,3,2))+VALUE(MID(I17,6,3))/1000,999),_xlfn.IFERROR(VALUE(MID(L17,1,1))*60+VALUE(MID(L17,3,2))+VALUE(MID(L17,6,3))/1000,999)))/86400)=999/86400,"",(MIN(_xlfn.IFERROR(VALUE(MID(F17,1,1))*60+VALUE(MID(F17,3,2))+VALUE(MID(F17,6,3))/1000,999),_xlfn.IFERROR(VALUE(MID(#REF!,1,1))*60+VALUE(MID(#REF!,3,2))+VALUE(MID(#REF!,6,3))/1000,999),_xlfn.IFERROR(VALUE(MID(#REF!,1,1))*60+VALUE(MID(#REF!,3,2))+VALUE(MID(#REF!,6,3))/1000,999),_xlfn.IFERROR(VALUE(MID(I17,1,1))*60+VALUE(MID(I17,3,2))+VALUE(MID(I17,6,3))/1000,999),_xlfn.IFERROR(VALUE(MID(L17,1,1))*60+VALUE(MID(L17,3,2))+VALUE(MID(L17,6,3))/1000,999)))/86400)</f>
        <v>0.0017120370370370369</v>
      </c>
      <c r="O17" s="30" t="str">
        <f t="shared" si="0"/>
        <v>КМС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</row>
    <row r="18" spans="1:127" s="36" customFormat="1" ht="15" customHeight="1">
      <c r="A18" s="223">
        <v>8</v>
      </c>
      <c r="B18" s="222">
        <v>17</v>
      </c>
      <c r="C18" s="37" t="s">
        <v>261</v>
      </c>
      <c r="D18" s="42" t="s">
        <v>88</v>
      </c>
      <c r="E18" s="31">
        <v>3</v>
      </c>
      <c r="F18" s="32" t="s">
        <v>349</v>
      </c>
      <c r="G18" s="30">
        <v>2</v>
      </c>
      <c r="H18" s="33" t="s">
        <v>42</v>
      </c>
      <c r="I18" s="32" t="s">
        <v>350</v>
      </c>
      <c r="J18" s="33">
        <v>3</v>
      </c>
      <c r="K18" s="31" t="s">
        <v>347</v>
      </c>
      <c r="L18" s="32" t="s">
        <v>351</v>
      </c>
      <c r="M18" s="30">
        <v>2</v>
      </c>
      <c r="N18" s="29">
        <f>IF(((MIN(_xlfn.IFERROR(VALUE(MID(F18,1,1))*60+VALUE(MID(F18,3,2))+VALUE(MID(F18,6,3))/1000,999),_xlfn.IFERROR(VALUE(MID(#REF!,1,1))*60+VALUE(MID(#REF!,3,2))+VALUE(MID(#REF!,6,3))/1000,999),_xlfn.IFERROR(VALUE(MID(#REF!,1,1))*60+VALUE(MID(#REF!,3,2))+VALUE(MID(#REF!,6,3))/1000,999),_xlfn.IFERROR(VALUE(MID(I18,1,1))*60+VALUE(MID(I18,3,2))+VALUE(MID(I18,6,3))/1000,999),_xlfn.IFERROR(VALUE(MID(L18,1,1))*60+VALUE(MID(L18,3,2))+VALUE(MID(L18,6,3))/1000,999)))/86400)=999/86400,"",(MIN(_xlfn.IFERROR(VALUE(MID(F18,1,1))*60+VALUE(MID(F18,3,2))+VALUE(MID(F18,6,3))/1000,999),_xlfn.IFERROR(VALUE(MID(#REF!,1,1))*60+VALUE(MID(#REF!,3,2))+VALUE(MID(#REF!,6,3))/1000,999),_xlfn.IFERROR(VALUE(MID(#REF!,1,1))*60+VALUE(MID(#REF!,3,2))+VALUE(MID(#REF!,6,3))/1000,999),_xlfn.IFERROR(VALUE(MID(I18,1,1))*60+VALUE(MID(I18,3,2))+VALUE(MID(I18,6,3))/1000,999),_xlfn.IFERROR(VALUE(MID(L18,1,1))*60+VALUE(MID(L18,3,2))+VALUE(MID(L18,6,3))/1000,999)))/86400)</f>
        <v>0.0017370370370370372</v>
      </c>
      <c r="O18" s="30" t="str">
        <f t="shared" si="0"/>
        <v>1р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</row>
    <row r="19" spans="1:127" s="1" customFormat="1" ht="15" customHeight="1">
      <c r="A19" s="223">
        <v>9</v>
      </c>
      <c r="B19" s="222">
        <v>23</v>
      </c>
      <c r="C19" s="34" t="s">
        <v>288</v>
      </c>
      <c r="D19" s="16" t="s">
        <v>101</v>
      </c>
      <c r="E19" s="38">
        <v>6</v>
      </c>
      <c r="F19" s="32" t="s">
        <v>352</v>
      </c>
      <c r="G19" s="40">
        <v>2</v>
      </c>
      <c r="H19" s="41" t="s">
        <v>24</v>
      </c>
      <c r="I19" s="39" t="s">
        <v>353</v>
      </c>
      <c r="J19" s="41">
        <v>4</v>
      </c>
      <c r="K19" s="31" t="s">
        <v>347</v>
      </c>
      <c r="L19" s="39" t="s">
        <v>354</v>
      </c>
      <c r="M19" s="40">
        <v>3</v>
      </c>
      <c r="N19" s="29">
        <f>IF(((MIN(_xlfn.IFERROR(VALUE(MID(F19,1,1))*60+VALUE(MID(F19,3,2))+VALUE(MID(F19,6,3))/1000,999),_xlfn.IFERROR(VALUE(MID(#REF!,1,1))*60+VALUE(MID(#REF!,3,2))+VALUE(MID(#REF!,6,3))/1000,999),_xlfn.IFERROR(VALUE(MID(#REF!,1,1))*60+VALUE(MID(#REF!,3,2))+VALUE(MID(#REF!,6,3))/1000,999),_xlfn.IFERROR(VALUE(MID(I19,1,1))*60+VALUE(MID(I19,3,2))+VALUE(MID(I19,6,3))/1000,999),_xlfn.IFERROR(VALUE(MID(L19,1,1))*60+VALUE(MID(L19,3,2))+VALUE(MID(L19,6,3))/1000,999)))/86400)=999/86400,"",(MIN(_xlfn.IFERROR(VALUE(MID(F19,1,1))*60+VALUE(MID(F19,3,2))+VALUE(MID(F19,6,3))/1000,999),_xlfn.IFERROR(VALUE(MID(#REF!,1,1))*60+VALUE(MID(#REF!,3,2))+VALUE(MID(#REF!,6,3))/1000,999),_xlfn.IFERROR(VALUE(MID(#REF!,1,1))*60+VALUE(MID(#REF!,3,2))+VALUE(MID(#REF!,6,3))/1000,999),_xlfn.IFERROR(VALUE(MID(I19,1,1))*60+VALUE(MID(I19,3,2))+VALUE(MID(I19,6,3))/1000,999),_xlfn.IFERROR(VALUE(MID(L19,1,1))*60+VALUE(MID(L19,3,2))+VALUE(MID(L19,6,3))/1000,999)))/86400)</f>
        <v>0.0016577546296296295</v>
      </c>
      <c r="O19" s="30" t="str">
        <f t="shared" si="0"/>
        <v>КМС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</row>
    <row r="20" spans="1:127" s="1" customFormat="1" ht="15" customHeight="1">
      <c r="A20" s="223">
        <v>10</v>
      </c>
      <c r="B20" s="222">
        <v>29</v>
      </c>
      <c r="C20" s="37" t="s">
        <v>277</v>
      </c>
      <c r="D20" s="42" t="s">
        <v>93</v>
      </c>
      <c r="E20" s="31">
        <v>4</v>
      </c>
      <c r="F20" s="32" t="s">
        <v>355</v>
      </c>
      <c r="G20" s="30">
        <v>2</v>
      </c>
      <c r="H20" s="33" t="s">
        <v>32</v>
      </c>
      <c r="I20" s="32" t="s">
        <v>356</v>
      </c>
      <c r="J20" s="33">
        <v>3</v>
      </c>
      <c r="K20" s="31" t="s">
        <v>347</v>
      </c>
      <c r="L20" s="32" t="s">
        <v>357</v>
      </c>
      <c r="M20" s="30">
        <v>4</v>
      </c>
      <c r="N20" s="29">
        <f>IF(((MIN(_xlfn.IFERROR(VALUE(MID(F20,1,1))*60+VALUE(MID(F20,3,2))+VALUE(MID(F20,6,3))/1000,999),_xlfn.IFERROR(VALUE(MID(#REF!,1,1))*60+VALUE(MID(#REF!,3,2))+VALUE(MID(#REF!,6,3))/1000,999),_xlfn.IFERROR(VALUE(MID(#REF!,1,1))*60+VALUE(MID(#REF!,3,2))+VALUE(MID(#REF!,6,3))/1000,999),_xlfn.IFERROR(VALUE(MID(I20,1,1))*60+VALUE(MID(I20,3,2))+VALUE(MID(I20,6,3))/1000,999),_xlfn.IFERROR(VALUE(MID(L20,1,1))*60+VALUE(MID(L20,3,2))+VALUE(MID(L20,6,3))/1000,999)))/86400)=999/86400,"",(MIN(_xlfn.IFERROR(VALUE(MID(F20,1,1))*60+VALUE(MID(F20,3,2))+VALUE(MID(F20,6,3))/1000,999),_xlfn.IFERROR(VALUE(MID(#REF!,1,1))*60+VALUE(MID(#REF!,3,2))+VALUE(MID(#REF!,6,3))/1000,999),_xlfn.IFERROR(VALUE(MID(#REF!,1,1))*60+VALUE(MID(#REF!,3,2))+VALUE(MID(#REF!,6,3))/1000,999),_xlfn.IFERROR(VALUE(MID(I20,1,1))*60+VALUE(MID(I20,3,2))+VALUE(MID(I20,6,3))/1000,999),_xlfn.IFERROR(VALUE(MID(L20,1,1))*60+VALUE(MID(L20,3,2))+VALUE(MID(L20,6,3))/1000,999)))/86400)</f>
        <v>0.0017938657407407408</v>
      </c>
      <c r="O20" s="30" t="str">
        <f t="shared" si="0"/>
        <v>1р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</row>
    <row r="21" spans="1:127" s="1" customFormat="1" ht="15" customHeight="1">
      <c r="A21" s="223">
        <v>11</v>
      </c>
      <c r="B21" s="224">
        <v>46</v>
      </c>
      <c r="C21" s="225" t="s">
        <v>252</v>
      </c>
      <c r="D21" s="16" t="s">
        <v>328</v>
      </c>
      <c r="E21" s="31">
        <v>3</v>
      </c>
      <c r="F21" s="32" t="s">
        <v>48</v>
      </c>
      <c r="G21" s="30">
        <v>3</v>
      </c>
      <c r="H21" s="33" t="s">
        <v>42</v>
      </c>
      <c r="I21" s="32" t="s">
        <v>358</v>
      </c>
      <c r="J21" s="33">
        <v>4</v>
      </c>
      <c r="K21" s="31" t="s">
        <v>347</v>
      </c>
      <c r="L21" s="32" t="s">
        <v>359</v>
      </c>
      <c r="M21" s="30">
        <v>5</v>
      </c>
      <c r="N21" s="29">
        <f>IF(((MIN(_xlfn.IFERROR(VALUE(MID(F21,1,1))*60+VALUE(MID(F21,3,2))+VALUE(MID(F21,6,3))/1000,999),_xlfn.IFERROR(VALUE(MID(#REF!,1,1))*60+VALUE(MID(#REF!,3,2))+VALUE(MID(#REF!,6,3))/1000,999),_xlfn.IFERROR(VALUE(MID(#REF!,1,1))*60+VALUE(MID(#REF!,3,2))+VALUE(MID(#REF!,6,3))/1000,999),_xlfn.IFERROR(VALUE(MID(I21,1,1))*60+VALUE(MID(I21,3,2))+VALUE(MID(I21,6,3))/1000,999),_xlfn.IFERROR(VALUE(MID(L21,1,1))*60+VALUE(MID(L21,3,2))+VALUE(MID(L21,6,3))/1000,999)))/86400)=999/86400,"",(MIN(_xlfn.IFERROR(VALUE(MID(F21,1,1))*60+VALUE(MID(F21,3,2))+VALUE(MID(F21,6,3))/1000,999),_xlfn.IFERROR(VALUE(MID(#REF!,1,1))*60+VALUE(MID(#REF!,3,2))+VALUE(MID(#REF!,6,3))/1000,999),_xlfn.IFERROR(VALUE(MID(#REF!,1,1))*60+VALUE(MID(#REF!,3,2))+VALUE(MID(#REF!,6,3))/1000,999),_xlfn.IFERROR(VALUE(MID(I21,1,1))*60+VALUE(MID(I21,3,2))+VALUE(MID(I21,6,3))/1000,999),_xlfn.IFERROR(VALUE(MID(L21,1,1))*60+VALUE(MID(L21,3,2))+VALUE(MID(L21,6,3))/1000,999)))/86400)</f>
        <v>0.0017392361111111113</v>
      </c>
      <c r="O21" s="30" t="str">
        <f t="shared" si="0"/>
        <v>1р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</row>
    <row r="22" spans="1:127" s="1" customFormat="1" ht="15" customHeight="1">
      <c r="A22" s="223">
        <v>12</v>
      </c>
      <c r="B22" s="222">
        <v>3</v>
      </c>
      <c r="C22" s="37" t="s">
        <v>238</v>
      </c>
      <c r="D22" s="42" t="s">
        <v>237</v>
      </c>
      <c r="E22" s="31">
        <v>4</v>
      </c>
      <c r="F22" s="32" t="s">
        <v>360</v>
      </c>
      <c r="G22" s="30">
        <v>3</v>
      </c>
      <c r="H22" s="33" t="s">
        <v>32</v>
      </c>
      <c r="I22" s="32" t="s">
        <v>361</v>
      </c>
      <c r="J22" s="33">
        <v>4</v>
      </c>
      <c r="K22" s="31" t="s">
        <v>347</v>
      </c>
      <c r="L22" s="32" t="s">
        <v>362</v>
      </c>
      <c r="M22" s="30">
        <v>6</v>
      </c>
      <c r="N22" s="29">
        <f>IF(((MIN(_xlfn.IFERROR(VALUE(MID(F22,1,1))*60+VALUE(MID(F22,3,2))+VALUE(MID(F22,6,3))/1000,999),_xlfn.IFERROR(VALUE(MID(#REF!,1,1))*60+VALUE(MID(#REF!,3,2))+VALUE(MID(#REF!,6,3))/1000,999),_xlfn.IFERROR(VALUE(MID(#REF!,1,1))*60+VALUE(MID(#REF!,3,2))+VALUE(MID(#REF!,6,3))/1000,999),_xlfn.IFERROR(VALUE(MID(I22,1,1))*60+VALUE(MID(I22,3,2))+VALUE(MID(I22,6,3))/1000,999),_xlfn.IFERROR(VALUE(MID(L22,1,1))*60+VALUE(MID(L22,3,2))+VALUE(MID(L22,6,3))/1000,999)))/86400)=999/86400,"",(MIN(_xlfn.IFERROR(VALUE(MID(F22,1,1))*60+VALUE(MID(F22,3,2))+VALUE(MID(F22,6,3))/1000,999),_xlfn.IFERROR(VALUE(MID(#REF!,1,1))*60+VALUE(MID(#REF!,3,2))+VALUE(MID(#REF!,6,3))/1000,999),_xlfn.IFERROR(VALUE(MID(#REF!,1,1))*60+VALUE(MID(#REF!,3,2))+VALUE(MID(#REF!,6,3))/1000,999),_xlfn.IFERROR(VALUE(MID(I22,1,1))*60+VALUE(MID(I22,3,2))+VALUE(MID(I22,6,3))/1000,999),_xlfn.IFERROR(VALUE(MID(L22,1,1))*60+VALUE(MID(L22,3,2))+VALUE(MID(L22,6,3))/1000,999)))/86400)</f>
        <v>0.0018071759259259258</v>
      </c>
      <c r="O22" s="30" t="str">
        <f t="shared" si="0"/>
        <v>1р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</row>
    <row r="23" spans="1:127" s="1" customFormat="1" ht="15" customHeight="1">
      <c r="A23" s="223">
        <v>13</v>
      </c>
      <c r="B23" s="222">
        <v>27</v>
      </c>
      <c r="C23" s="47" t="s">
        <v>295</v>
      </c>
      <c r="D23" s="42" t="s">
        <v>363</v>
      </c>
      <c r="E23" s="31">
        <v>1</v>
      </c>
      <c r="F23" s="32" t="s">
        <v>364</v>
      </c>
      <c r="G23" s="30">
        <v>1</v>
      </c>
      <c r="H23" s="33" t="s">
        <v>32</v>
      </c>
      <c r="I23" s="32" t="s">
        <v>365</v>
      </c>
      <c r="J23" s="33">
        <v>5</v>
      </c>
      <c r="K23" s="31"/>
      <c r="L23" s="32"/>
      <c r="M23" s="30"/>
      <c r="N23" s="29">
        <f>IF(((MIN(_xlfn.IFERROR(VALUE(MID(F23,1,1))*60+VALUE(MID(F23,3,2))+VALUE(MID(F23,6,3))/1000,999),_xlfn.IFERROR(VALUE(MID(#REF!,1,1))*60+VALUE(MID(#REF!,3,2))+VALUE(MID(#REF!,6,3))/1000,999),_xlfn.IFERROR(VALUE(MID(#REF!,1,1))*60+VALUE(MID(#REF!,3,2))+VALUE(MID(#REF!,6,3))/1000,999),_xlfn.IFERROR(VALUE(MID(I23,1,1))*60+VALUE(MID(I23,3,2))+VALUE(MID(I23,6,3))/1000,999),_xlfn.IFERROR(VALUE(MID(L23,1,1))*60+VALUE(MID(L23,3,2))+VALUE(MID(L23,6,3))/1000,999)))/86400)=999/86400,"",(MIN(_xlfn.IFERROR(VALUE(MID(F23,1,1))*60+VALUE(MID(F23,3,2))+VALUE(MID(F23,6,3))/1000,999),_xlfn.IFERROR(VALUE(MID(#REF!,1,1))*60+VALUE(MID(#REF!,3,2))+VALUE(MID(#REF!,6,3))/1000,999),_xlfn.IFERROR(VALUE(MID(#REF!,1,1))*60+VALUE(MID(#REF!,3,2))+VALUE(MID(#REF!,6,3))/1000,999),_xlfn.IFERROR(VALUE(MID(I23,1,1))*60+VALUE(MID(I23,3,2))+VALUE(MID(I23,6,3))/1000,999),_xlfn.IFERROR(VALUE(MID(L23,1,1))*60+VALUE(MID(L23,3,2))+VALUE(MID(L23,6,3))/1000,999)))/86400)</f>
        <v>0.0017557870370370368</v>
      </c>
      <c r="O23" s="30" t="str">
        <f t="shared" si="0"/>
        <v>1р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</row>
    <row r="24" spans="1:127" s="1" customFormat="1" ht="15" customHeight="1">
      <c r="A24" s="223">
        <v>14</v>
      </c>
      <c r="B24" s="222">
        <v>8</v>
      </c>
      <c r="C24" s="225" t="s">
        <v>246</v>
      </c>
      <c r="D24" s="42" t="s">
        <v>237</v>
      </c>
      <c r="E24" s="31">
        <v>2</v>
      </c>
      <c r="F24" s="32" t="s">
        <v>366</v>
      </c>
      <c r="G24" s="30">
        <v>3</v>
      </c>
      <c r="H24" s="33" t="s">
        <v>24</v>
      </c>
      <c r="I24" s="32" t="s">
        <v>367</v>
      </c>
      <c r="J24" s="33">
        <v>5</v>
      </c>
      <c r="K24" s="31"/>
      <c r="L24" s="32"/>
      <c r="M24" s="30"/>
      <c r="N24" s="29">
        <f>IF(((MIN(_xlfn.IFERROR(VALUE(MID(F24,1,1))*60+VALUE(MID(F24,3,2))+VALUE(MID(F24,6,3))/1000,999),_xlfn.IFERROR(VALUE(MID(#REF!,1,1))*60+VALUE(MID(#REF!,3,2))+VALUE(MID(#REF!,6,3))/1000,999),_xlfn.IFERROR(VALUE(MID(#REF!,1,1))*60+VALUE(MID(#REF!,3,2))+VALUE(MID(#REF!,6,3))/1000,999),_xlfn.IFERROR(VALUE(MID(I24,1,1))*60+VALUE(MID(I24,3,2))+VALUE(MID(I24,6,3))/1000,999),_xlfn.IFERROR(VALUE(MID(L24,1,1))*60+VALUE(MID(L24,3,2))+VALUE(MID(L24,6,3))/1000,999)))/86400)=999/86400,"",(MIN(_xlfn.IFERROR(VALUE(MID(F24,1,1))*60+VALUE(MID(F24,3,2))+VALUE(MID(F24,6,3))/1000,999),_xlfn.IFERROR(VALUE(MID(#REF!,1,1))*60+VALUE(MID(#REF!,3,2))+VALUE(MID(#REF!,6,3))/1000,999),_xlfn.IFERROR(VALUE(MID(#REF!,1,1))*60+VALUE(MID(#REF!,3,2))+VALUE(MID(#REF!,6,3))/1000,999),_xlfn.IFERROR(VALUE(MID(I24,1,1))*60+VALUE(MID(I24,3,2))+VALUE(MID(I24,6,3))/1000,999),_xlfn.IFERROR(VALUE(MID(L24,1,1))*60+VALUE(MID(L24,3,2))+VALUE(MID(L24,6,3))/1000,999)))/86400)</f>
        <v>0.0017604166666666666</v>
      </c>
      <c r="O24" s="30" t="str">
        <f t="shared" si="0"/>
        <v>1р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</row>
    <row r="25" spans="1:127" s="1" customFormat="1" ht="15" customHeight="1">
      <c r="A25" s="223">
        <v>15</v>
      </c>
      <c r="B25" s="222">
        <v>48</v>
      </c>
      <c r="C25" s="226" t="s">
        <v>255</v>
      </c>
      <c r="D25" s="16" t="s">
        <v>69</v>
      </c>
      <c r="E25" s="31">
        <v>5</v>
      </c>
      <c r="F25" s="32" t="s">
        <v>355</v>
      </c>
      <c r="G25" s="30">
        <v>3</v>
      </c>
      <c r="H25" s="33" t="s">
        <v>42</v>
      </c>
      <c r="I25" s="32" t="s">
        <v>368</v>
      </c>
      <c r="J25" s="33">
        <v>5</v>
      </c>
      <c r="K25" s="31"/>
      <c r="L25" s="32"/>
      <c r="M25" s="30"/>
      <c r="N25" s="29">
        <f>IF(((MIN(_xlfn.IFERROR(VALUE(MID(F25,1,1))*60+VALUE(MID(F25,3,2))+VALUE(MID(F25,6,3))/1000,999),_xlfn.IFERROR(VALUE(MID(#REF!,1,1))*60+VALUE(MID(#REF!,3,2))+VALUE(MID(#REF!,6,3))/1000,999),_xlfn.IFERROR(VALUE(MID(#REF!,1,1))*60+VALUE(MID(#REF!,3,2))+VALUE(MID(#REF!,6,3))/1000,999),_xlfn.IFERROR(VALUE(MID(I25,1,1))*60+VALUE(MID(I25,3,2))+VALUE(MID(I25,6,3))/1000,999),_xlfn.IFERROR(VALUE(MID(L25,1,1))*60+VALUE(MID(L25,3,2))+VALUE(MID(L25,6,3))/1000,999)))/86400)=999/86400,"",(MIN(_xlfn.IFERROR(VALUE(MID(F25,1,1))*60+VALUE(MID(F25,3,2))+VALUE(MID(F25,6,3))/1000,999),_xlfn.IFERROR(VALUE(MID(#REF!,1,1))*60+VALUE(MID(#REF!,3,2))+VALUE(MID(#REF!,6,3))/1000,999),_xlfn.IFERROR(VALUE(MID(#REF!,1,1))*60+VALUE(MID(#REF!,3,2))+VALUE(MID(#REF!,6,3))/1000,999),_xlfn.IFERROR(VALUE(MID(I25,1,1))*60+VALUE(MID(I25,3,2))+VALUE(MID(I25,6,3))/1000,999),_xlfn.IFERROR(VALUE(MID(L25,1,1))*60+VALUE(MID(L25,3,2))+VALUE(MID(L25,6,3))/1000,999)))/86400)</f>
        <v>0.0017627314814814817</v>
      </c>
      <c r="O25" s="30" t="str">
        <f t="shared" si="0"/>
        <v>1р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</row>
    <row r="26" spans="1:127" s="1" customFormat="1" ht="15" customHeight="1">
      <c r="A26" s="223">
        <v>16</v>
      </c>
      <c r="B26" s="224">
        <v>7</v>
      </c>
      <c r="C26" s="37" t="s">
        <v>369</v>
      </c>
      <c r="D26" s="42" t="s">
        <v>237</v>
      </c>
      <c r="E26" s="31">
        <v>1</v>
      </c>
      <c r="F26" s="32" t="s">
        <v>370</v>
      </c>
      <c r="G26" s="30">
        <v>2</v>
      </c>
      <c r="H26" s="33" t="s">
        <v>32</v>
      </c>
      <c r="I26" s="32" t="s">
        <v>371</v>
      </c>
      <c r="J26" s="33">
        <v>6</v>
      </c>
      <c r="K26" s="31"/>
      <c r="L26" s="32"/>
      <c r="M26" s="30"/>
      <c r="N26" s="29">
        <f>IF(((MIN(_xlfn.IFERROR(VALUE(MID(F26,1,1))*60+VALUE(MID(F26,3,2))+VALUE(MID(F26,6,3))/1000,999),_xlfn.IFERROR(VALUE(MID(#REF!,1,1))*60+VALUE(MID(#REF!,3,2))+VALUE(MID(#REF!,6,3))/1000,999),_xlfn.IFERROR(VALUE(MID(#REF!,1,1))*60+VALUE(MID(#REF!,3,2))+VALUE(MID(#REF!,6,3))/1000,999),_xlfn.IFERROR(VALUE(MID(I26,1,1))*60+VALUE(MID(I26,3,2))+VALUE(MID(I26,6,3))/1000,999),_xlfn.IFERROR(VALUE(MID(L26,1,1))*60+VALUE(MID(L26,3,2))+VALUE(MID(L26,6,3))/1000,999)))/86400)=999/86400,"",(MIN(_xlfn.IFERROR(VALUE(MID(F26,1,1))*60+VALUE(MID(F26,3,2))+VALUE(MID(F26,6,3))/1000,999),_xlfn.IFERROR(VALUE(MID(#REF!,1,1))*60+VALUE(MID(#REF!,3,2))+VALUE(MID(#REF!,6,3))/1000,999),_xlfn.IFERROR(VALUE(MID(#REF!,1,1))*60+VALUE(MID(#REF!,3,2))+VALUE(MID(#REF!,6,3))/1000,999),_xlfn.IFERROR(VALUE(MID(I26,1,1))*60+VALUE(MID(I26,3,2))+VALUE(MID(I26,6,3))/1000,999),_xlfn.IFERROR(VALUE(MID(L26,1,1))*60+VALUE(MID(L26,3,2))+VALUE(MID(L26,6,3))/1000,999)))/86400)</f>
        <v>0.001757175925925926</v>
      </c>
      <c r="O26" s="30" t="str">
        <f t="shared" si="0"/>
        <v>1р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</row>
    <row r="27" spans="1:127" s="1" customFormat="1" ht="15" customHeight="1">
      <c r="A27" s="223">
        <v>17</v>
      </c>
      <c r="B27" s="224">
        <v>19</v>
      </c>
      <c r="C27" s="47" t="s">
        <v>263</v>
      </c>
      <c r="D27" s="46" t="s">
        <v>88</v>
      </c>
      <c r="E27" s="31">
        <v>5</v>
      </c>
      <c r="F27" s="32" t="s">
        <v>372</v>
      </c>
      <c r="G27" s="30">
        <v>2</v>
      </c>
      <c r="H27" s="33" t="s">
        <v>42</v>
      </c>
      <c r="I27" s="32" t="s">
        <v>373</v>
      </c>
      <c r="J27" s="33">
        <v>6</v>
      </c>
      <c r="K27" s="31"/>
      <c r="L27" s="32"/>
      <c r="M27" s="30"/>
      <c r="N27" s="29">
        <f>IF(((MIN(_xlfn.IFERROR(VALUE(MID(F27,1,1))*60+VALUE(MID(F27,3,2))+VALUE(MID(F27,6,3))/1000,999),_xlfn.IFERROR(VALUE(MID(#REF!,1,1))*60+VALUE(MID(#REF!,3,2))+VALUE(MID(#REF!,6,3))/1000,999),_xlfn.IFERROR(VALUE(MID(#REF!,1,1))*60+VALUE(MID(#REF!,3,2))+VALUE(MID(#REF!,6,3))/1000,999),_xlfn.IFERROR(VALUE(MID(I27,1,1))*60+VALUE(MID(I27,3,2))+VALUE(MID(I27,6,3))/1000,999),_xlfn.IFERROR(VALUE(MID(L27,1,1))*60+VALUE(MID(L27,3,2))+VALUE(MID(L27,6,3))/1000,999)))/86400)=999/86400,"",(MIN(_xlfn.IFERROR(VALUE(MID(F27,1,1))*60+VALUE(MID(F27,3,2))+VALUE(MID(F27,6,3))/1000,999),_xlfn.IFERROR(VALUE(MID(#REF!,1,1))*60+VALUE(MID(#REF!,3,2))+VALUE(MID(#REF!,6,3))/1000,999),_xlfn.IFERROR(VALUE(MID(#REF!,1,1))*60+VALUE(MID(#REF!,3,2))+VALUE(MID(#REF!,6,3))/1000,999),_xlfn.IFERROR(VALUE(MID(I27,1,1))*60+VALUE(MID(I27,3,2))+VALUE(MID(I27,6,3))/1000,999),_xlfn.IFERROR(VALUE(MID(L27,1,1))*60+VALUE(MID(L27,3,2))+VALUE(MID(L27,6,3))/1000,999)))/86400)</f>
        <v>0.0017851851851851852</v>
      </c>
      <c r="O27" s="30" t="str">
        <f t="shared" si="0"/>
        <v>1р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</row>
    <row r="28" spans="1:127" s="1" customFormat="1" ht="15" customHeight="1">
      <c r="A28" s="223">
        <v>18</v>
      </c>
      <c r="B28" s="222">
        <v>5</v>
      </c>
      <c r="C28" s="37" t="s">
        <v>242</v>
      </c>
      <c r="D28" s="42" t="s">
        <v>237</v>
      </c>
      <c r="E28" s="31">
        <v>6</v>
      </c>
      <c r="F28" s="32" t="s">
        <v>374</v>
      </c>
      <c r="G28" s="30">
        <v>3</v>
      </c>
      <c r="H28" s="33" t="s">
        <v>24</v>
      </c>
      <c r="I28" s="32" t="s">
        <v>98</v>
      </c>
      <c r="J28" s="33">
        <v>6</v>
      </c>
      <c r="K28" s="31"/>
      <c r="L28" s="32"/>
      <c r="M28" s="30"/>
      <c r="N28" s="29">
        <f>IF(((MIN(_xlfn.IFERROR(VALUE(MID(F28,1,1))*60+VALUE(MID(F28,3,2))+VALUE(MID(F28,6,3))/1000,999),_xlfn.IFERROR(VALUE(MID(#REF!,1,1))*60+VALUE(MID(#REF!,3,2))+VALUE(MID(#REF!,6,3))/1000,999),_xlfn.IFERROR(VALUE(MID(#REF!,1,1))*60+VALUE(MID(#REF!,3,2))+VALUE(MID(#REF!,6,3))/1000,999),_xlfn.IFERROR(VALUE(MID(I28,1,1))*60+VALUE(MID(I28,3,2))+VALUE(MID(I28,6,3))/1000,999),_xlfn.IFERROR(VALUE(MID(L28,1,1))*60+VALUE(MID(L28,3,2))+VALUE(MID(L28,6,3))/1000,999)))/86400)=999/86400,"",(MIN(_xlfn.IFERROR(VALUE(MID(F28,1,1))*60+VALUE(MID(F28,3,2))+VALUE(MID(F28,6,3))/1000,999),_xlfn.IFERROR(VALUE(MID(#REF!,1,1))*60+VALUE(MID(#REF!,3,2))+VALUE(MID(#REF!,6,3))/1000,999),_xlfn.IFERROR(VALUE(MID(#REF!,1,1))*60+VALUE(MID(#REF!,3,2))+VALUE(MID(#REF!,6,3))/1000,999),_xlfn.IFERROR(VALUE(MID(I28,1,1))*60+VALUE(MID(I28,3,2))+VALUE(MID(I28,6,3))/1000,999),_xlfn.IFERROR(VALUE(MID(L28,1,1))*60+VALUE(MID(L28,3,2))+VALUE(MID(L28,6,3))/1000,999)))/86400)</f>
        <v>0.0016622685185185187</v>
      </c>
      <c r="O28" s="30" t="str">
        <f t="shared" si="0"/>
        <v>КМС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</row>
    <row r="29" spans="1:127" s="1" customFormat="1" ht="15" customHeight="1">
      <c r="A29" s="223">
        <v>19</v>
      </c>
      <c r="B29" s="222">
        <v>15</v>
      </c>
      <c r="C29" s="37" t="s">
        <v>256</v>
      </c>
      <c r="D29" s="42" t="s">
        <v>88</v>
      </c>
      <c r="E29" s="31">
        <v>1</v>
      </c>
      <c r="F29" s="32" t="s">
        <v>375</v>
      </c>
      <c r="G29" s="30">
        <v>4</v>
      </c>
      <c r="H29" s="33" t="s">
        <v>116</v>
      </c>
      <c r="I29" s="32" t="s">
        <v>376</v>
      </c>
      <c r="J29" s="33">
        <v>1</v>
      </c>
      <c r="K29" s="31"/>
      <c r="L29" s="32"/>
      <c r="M29" s="30"/>
      <c r="N29" s="29">
        <f>IF(((MIN(_xlfn.IFERROR(VALUE(MID(F29,1,1))*60+VALUE(MID(F29,3,2))+VALUE(MID(F29,6,3))/1000,999),_xlfn.IFERROR(VALUE(MID(#REF!,1,1))*60+VALUE(MID(#REF!,3,2))+VALUE(MID(#REF!,6,3))/1000,999),_xlfn.IFERROR(VALUE(MID(#REF!,1,1))*60+VALUE(MID(#REF!,3,2))+VALUE(MID(#REF!,6,3))/1000,999),_xlfn.IFERROR(VALUE(MID(I29,1,1))*60+VALUE(MID(I29,3,2))+VALUE(MID(I29,6,3))/1000,999),_xlfn.IFERROR(VALUE(MID(L29,1,1))*60+VALUE(MID(L29,3,2))+VALUE(MID(L29,6,3))/1000,999)))/86400)=999/86400,"",(MIN(_xlfn.IFERROR(VALUE(MID(F29,1,1))*60+VALUE(MID(F29,3,2))+VALUE(MID(F29,6,3))/1000,999),_xlfn.IFERROR(VALUE(MID(#REF!,1,1))*60+VALUE(MID(#REF!,3,2))+VALUE(MID(#REF!,6,3))/1000,999),_xlfn.IFERROR(VALUE(MID(#REF!,1,1))*60+VALUE(MID(#REF!,3,2))+VALUE(MID(#REF!,6,3))/1000,999),_xlfn.IFERROR(VALUE(MID(I29,1,1))*60+VALUE(MID(I29,3,2))+VALUE(MID(I29,6,3))/1000,999),_xlfn.IFERROR(VALUE(MID(L29,1,1))*60+VALUE(MID(L29,3,2))+VALUE(MID(L29,6,3))/1000,999)))/86400)</f>
        <v>0.0017631944444444444</v>
      </c>
      <c r="O29" s="30" t="str">
        <f t="shared" si="0"/>
        <v>1р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</row>
    <row r="30" spans="1:127" s="1" customFormat="1" ht="15" customHeight="1">
      <c r="A30" s="223">
        <v>20</v>
      </c>
      <c r="B30" s="222">
        <v>38</v>
      </c>
      <c r="C30" s="37" t="s">
        <v>268</v>
      </c>
      <c r="D30" s="42" t="s">
        <v>111</v>
      </c>
      <c r="E30" s="31">
        <v>3</v>
      </c>
      <c r="F30" s="32" t="s">
        <v>377</v>
      </c>
      <c r="G30" s="30">
        <v>4</v>
      </c>
      <c r="H30" s="33" t="s">
        <v>113</v>
      </c>
      <c r="I30" s="32" t="s">
        <v>378</v>
      </c>
      <c r="J30" s="33">
        <v>1</v>
      </c>
      <c r="K30" s="31"/>
      <c r="L30" s="32"/>
      <c r="M30" s="30"/>
      <c r="N30" s="29">
        <f>IF(((MIN(_xlfn.IFERROR(VALUE(MID(F30,1,1))*60+VALUE(MID(F30,3,2))+VALUE(MID(F30,6,3))/1000,999),_xlfn.IFERROR(VALUE(MID(#REF!,1,1))*60+VALUE(MID(#REF!,3,2))+VALUE(MID(#REF!,6,3))/1000,999),_xlfn.IFERROR(VALUE(MID(#REF!,1,1))*60+VALUE(MID(#REF!,3,2))+VALUE(MID(#REF!,6,3))/1000,999),_xlfn.IFERROR(VALUE(MID(I30,1,1))*60+VALUE(MID(I30,3,2))+VALUE(MID(I30,6,3))/1000,999),_xlfn.IFERROR(VALUE(MID(L30,1,1))*60+VALUE(MID(L30,3,2))+VALUE(MID(L30,6,3))/1000,999)))/86400)=999/86400,"",(MIN(_xlfn.IFERROR(VALUE(MID(F30,1,1))*60+VALUE(MID(F30,3,2))+VALUE(MID(F30,6,3))/1000,999),_xlfn.IFERROR(VALUE(MID(#REF!,1,1))*60+VALUE(MID(#REF!,3,2))+VALUE(MID(#REF!,6,3))/1000,999),_xlfn.IFERROR(VALUE(MID(#REF!,1,1))*60+VALUE(MID(#REF!,3,2))+VALUE(MID(#REF!,6,3))/1000,999),_xlfn.IFERROR(VALUE(MID(I30,1,1))*60+VALUE(MID(I30,3,2))+VALUE(MID(I30,6,3))/1000,999),_xlfn.IFERROR(VALUE(MID(L30,1,1))*60+VALUE(MID(L30,3,2))+VALUE(MID(L30,6,3))/1000,999)))/86400)</f>
        <v>0.0017917824074074075</v>
      </c>
      <c r="O30" s="30" t="str">
        <f t="shared" si="0"/>
        <v>1р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</row>
    <row r="31" spans="1:127" s="1" customFormat="1" ht="15" customHeight="1">
      <c r="A31" s="223">
        <v>21</v>
      </c>
      <c r="B31" s="224">
        <v>4</v>
      </c>
      <c r="C31" s="47" t="s">
        <v>379</v>
      </c>
      <c r="D31" s="42" t="s">
        <v>237</v>
      </c>
      <c r="E31" s="31">
        <v>5</v>
      </c>
      <c r="F31" s="32" t="s">
        <v>380</v>
      </c>
      <c r="G31" s="30">
        <v>4</v>
      </c>
      <c r="H31" s="33" t="s">
        <v>205</v>
      </c>
      <c r="I31" s="32" t="s">
        <v>33</v>
      </c>
      <c r="J31" s="33">
        <v>1</v>
      </c>
      <c r="K31" s="31"/>
      <c r="L31" s="32"/>
      <c r="M31" s="30"/>
      <c r="N31" s="29">
        <f>IF(((MIN(_xlfn.IFERROR(VALUE(MID(F31,1,1))*60+VALUE(MID(F31,3,2))+VALUE(MID(F31,6,3))/1000,999),_xlfn.IFERROR(VALUE(MID(#REF!,1,1))*60+VALUE(MID(#REF!,3,2))+VALUE(MID(#REF!,6,3))/1000,999),_xlfn.IFERROR(VALUE(MID(#REF!,1,1))*60+VALUE(MID(#REF!,3,2))+VALUE(MID(#REF!,6,3))/1000,999),_xlfn.IFERROR(VALUE(MID(I31,1,1))*60+VALUE(MID(I31,3,2))+VALUE(MID(I31,6,3))/1000,999),_xlfn.IFERROR(VALUE(MID(L31,1,1))*60+VALUE(MID(L31,3,2))+VALUE(MID(L31,6,3))/1000,999)))/86400)=999/86400,"",(MIN(_xlfn.IFERROR(VALUE(MID(F31,1,1))*60+VALUE(MID(F31,3,2))+VALUE(MID(F31,6,3))/1000,999),_xlfn.IFERROR(VALUE(MID(#REF!,1,1))*60+VALUE(MID(#REF!,3,2))+VALUE(MID(#REF!,6,3))/1000,999),_xlfn.IFERROR(VALUE(MID(#REF!,1,1))*60+VALUE(MID(#REF!,3,2))+VALUE(MID(#REF!,6,3))/1000,999),_xlfn.IFERROR(VALUE(MID(I31,1,1))*60+VALUE(MID(I31,3,2))+VALUE(MID(I31,6,3))/1000,999),_xlfn.IFERROR(VALUE(MID(L31,1,1))*60+VALUE(MID(L31,3,2))+VALUE(MID(L31,6,3))/1000,999)))/86400)</f>
        <v>0.0017991898148148147</v>
      </c>
      <c r="O31" s="30" t="str">
        <f t="shared" si="0"/>
        <v>1р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</row>
    <row r="32" spans="1:127" s="36" customFormat="1" ht="15" customHeight="1">
      <c r="A32" s="223">
        <v>22</v>
      </c>
      <c r="B32" s="224">
        <v>37</v>
      </c>
      <c r="C32" s="37" t="s">
        <v>264</v>
      </c>
      <c r="D32" s="42" t="s">
        <v>111</v>
      </c>
      <c r="E32" s="31">
        <v>4</v>
      </c>
      <c r="F32" s="32" t="s">
        <v>381</v>
      </c>
      <c r="G32" s="30">
        <v>6</v>
      </c>
      <c r="H32" s="33" t="s">
        <v>108</v>
      </c>
      <c r="I32" s="32" t="s">
        <v>382</v>
      </c>
      <c r="J32" s="33">
        <v>1</v>
      </c>
      <c r="K32" s="31"/>
      <c r="L32" s="32"/>
      <c r="M32" s="30"/>
      <c r="N32" s="29">
        <f>IF(((MIN(_xlfn.IFERROR(VALUE(MID(F32,1,1))*60+VALUE(MID(F32,3,2))+VALUE(MID(F32,6,3))/1000,999),_xlfn.IFERROR(VALUE(MID(#REF!,1,1))*60+VALUE(MID(#REF!,3,2))+VALUE(MID(#REF!,6,3))/1000,999),_xlfn.IFERROR(VALUE(MID(#REF!,1,1))*60+VALUE(MID(#REF!,3,2))+VALUE(MID(#REF!,6,3))/1000,999),_xlfn.IFERROR(VALUE(MID(I32,1,1))*60+VALUE(MID(I32,3,2))+VALUE(MID(I32,6,3))/1000,999),_xlfn.IFERROR(VALUE(MID(L32,1,1))*60+VALUE(MID(L32,3,2))+VALUE(MID(L32,6,3))/1000,999)))/86400)=999/86400,"",(MIN(_xlfn.IFERROR(VALUE(MID(F32,1,1))*60+VALUE(MID(F32,3,2))+VALUE(MID(F32,6,3))/1000,999),_xlfn.IFERROR(VALUE(MID(#REF!,1,1))*60+VALUE(MID(#REF!,3,2))+VALUE(MID(#REF!,6,3))/1000,999),_xlfn.IFERROR(VALUE(MID(#REF!,1,1))*60+VALUE(MID(#REF!,3,2))+VALUE(MID(#REF!,6,3))/1000,999),_xlfn.IFERROR(VALUE(MID(I32,1,1))*60+VALUE(MID(I32,3,2))+VALUE(MID(I32,6,3))/1000,999),_xlfn.IFERROR(VALUE(MID(L32,1,1))*60+VALUE(MID(L32,3,2))+VALUE(MID(L32,6,3))/1000,999)))/86400)</f>
        <v>0.0017204861111111112</v>
      </c>
      <c r="O32" s="30" t="str">
        <f t="shared" si="0"/>
        <v>КМС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</row>
    <row r="33" spans="1:127" s="1" customFormat="1" ht="15" customHeight="1">
      <c r="A33" s="223">
        <v>23</v>
      </c>
      <c r="B33" s="222">
        <v>18</v>
      </c>
      <c r="C33" s="37" t="s">
        <v>262</v>
      </c>
      <c r="D33" s="42" t="s">
        <v>88</v>
      </c>
      <c r="E33" s="38">
        <v>6</v>
      </c>
      <c r="F33" s="32" t="s">
        <v>383</v>
      </c>
      <c r="G33" s="40">
        <v>4</v>
      </c>
      <c r="H33" s="41" t="s">
        <v>108</v>
      </c>
      <c r="I33" s="39" t="s">
        <v>384</v>
      </c>
      <c r="J33" s="41">
        <v>2</v>
      </c>
      <c r="K33" s="31"/>
      <c r="L33" s="39"/>
      <c r="M33" s="40"/>
      <c r="N33" s="29">
        <f>IF(((MIN(_xlfn.IFERROR(VALUE(MID(F33,1,1))*60+VALUE(MID(F33,3,2))+VALUE(MID(F33,6,3))/1000,999),_xlfn.IFERROR(VALUE(MID(#REF!,1,1))*60+VALUE(MID(#REF!,3,2))+VALUE(MID(#REF!,6,3))/1000,999),_xlfn.IFERROR(VALUE(MID(#REF!,1,1))*60+VALUE(MID(#REF!,3,2))+VALUE(MID(#REF!,6,3))/1000,999),_xlfn.IFERROR(VALUE(MID(I33,1,1))*60+VALUE(MID(I33,3,2))+VALUE(MID(I33,6,3))/1000,999),_xlfn.IFERROR(VALUE(MID(L33,1,1))*60+VALUE(MID(L33,3,2))+VALUE(MID(L33,6,3))/1000,999)))/86400)=999/86400,"",(MIN(_xlfn.IFERROR(VALUE(MID(F33,1,1))*60+VALUE(MID(F33,3,2))+VALUE(MID(F33,6,3))/1000,999),_xlfn.IFERROR(VALUE(MID(#REF!,1,1))*60+VALUE(MID(#REF!,3,2))+VALUE(MID(#REF!,6,3))/1000,999),_xlfn.IFERROR(VALUE(MID(#REF!,1,1))*60+VALUE(MID(#REF!,3,2))+VALUE(MID(#REF!,6,3))/1000,999),_xlfn.IFERROR(VALUE(MID(I33,1,1))*60+VALUE(MID(I33,3,2))+VALUE(MID(I33,6,3))/1000,999),_xlfn.IFERROR(VALUE(MID(L33,1,1))*60+VALUE(MID(L33,3,2))+VALUE(MID(L33,6,3))/1000,999)))/86400)</f>
        <v>0.0016842592592592595</v>
      </c>
      <c r="O33" s="30" t="str">
        <f t="shared" si="0"/>
        <v>КМС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</row>
    <row r="34" spans="1:15" s="1" customFormat="1" ht="15" customHeight="1">
      <c r="A34" s="223">
        <v>24</v>
      </c>
      <c r="B34" s="222">
        <v>14</v>
      </c>
      <c r="C34" s="34" t="s">
        <v>287</v>
      </c>
      <c r="D34" s="46" t="s">
        <v>97</v>
      </c>
      <c r="E34" s="31">
        <v>4</v>
      </c>
      <c r="F34" s="26" t="s">
        <v>385</v>
      </c>
      <c r="G34" s="30">
        <v>4</v>
      </c>
      <c r="H34" s="33" t="s">
        <v>205</v>
      </c>
      <c r="I34" s="32" t="s">
        <v>386</v>
      </c>
      <c r="J34" s="33">
        <v>2</v>
      </c>
      <c r="K34" s="31"/>
      <c r="L34" s="32"/>
      <c r="M34" s="30"/>
      <c r="N34" s="29">
        <f>IF(((MIN(_xlfn.IFERROR(VALUE(MID(F34,1,1))*60+VALUE(MID(F34,3,2))+VALUE(MID(F34,6,3))/1000,999),_xlfn.IFERROR(VALUE(MID(#REF!,1,1))*60+VALUE(MID(#REF!,3,2))+VALUE(MID(#REF!,6,3))/1000,999),_xlfn.IFERROR(VALUE(MID(#REF!,1,1))*60+VALUE(MID(#REF!,3,2))+VALUE(MID(#REF!,6,3))/1000,999),_xlfn.IFERROR(VALUE(MID(I34,1,1))*60+VALUE(MID(I34,3,2))+VALUE(MID(I34,6,3))/1000,999),_xlfn.IFERROR(VALUE(MID(L34,1,1))*60+VALUE(MID(L34,3,2))+VALUE(MID(L34,6,3))/1000,999)))/86400)=999/86400,"",(MIN(_xlfn.IFERROR(VALUE(MID(F34,1,1))*60+VALUE(MID(F34,3,2))+VALUE(MID(F34,6,3))/1000,999),_xlfn.IFERROR(VALUE(MID(#REF!,1,1))*60+VALUE(MID(#REF!,3,2))+VALUE(MID(#REF!,6,3))/1000,999),_xlfn.IFERROR(VALUE(MID(#REF!,1,1))*60+VALUE(MID(#REF!,3,2))+VALUE(MID(#REF!,6,3))/1000,999),_xlfn.IFERROR(VALUE(MID(I34,1,1))*60+VALUE(MID(I34,3,2))+VALUE(MID(I34,6,3))/1000,999),_xlfn.IFERROR(VALUE(MID(L34,1,1))*60+VALUE(MID(L34,3,2))+VALUE(MID(L34,6,3))/1000,999)))/86400)</f>
        <v>0.001809837962962963</v>
      </c>
      <c r="O34" s="30" t="str">
        <f t="shared" si="0"/>
        <v>1р</v>
      </c>
    </row>
    <row r="35" spans="1:15" s="1" customFormat="1" ht="15" customHeight="1">
      <c r="A35" s="223">
        <v>25</v>
      </c>
      <c r="B35" s="222">
        <v>11</v>
      </c>
      <c r="C35" s="45" t="s">
        <v>281</v>
      </c>
      <c r="D35" s="42" t="s">
        <v>97</v>
      </c>
      <c r="E35" s="31">
        <v>2</v>
      </c>
      <c r="F35" s="32" t="s">
        <v>387</v>
      </c>
      <c r="G35" s="30">
        <v>6</v>
      </c>
      <c r="H35" s="33" t="s">
        <v>116</v>
      </c>
      <c r="I35" s="32" t="s">
        <v>388</v>
      </c>
      <c r="J35" s="33">
        <v>2</v>
      </c>
      <c r="K35" s="31"/>
      <c r="L35" s="32"/>
      <c r="M35" s="30"/>
      <c r="N35" s="29">
        <f>IF(((MIN(_xlfn.IFERROR(VALUE(MID(F35,1,1))*60+VALUE(MID(F35,3,2))+VALUE(MID(F35,6,3))/1000,999),_xlfn.IFERROR(VALUE(MID(#REF!,1,1))*60+VALUE(MID(#REF!,3,2))+VALUE(MID(#REF!,6,3))/1000,999),_xlfn.IFERROR(VALUE(MID(#REF!,1,1))*60+VALUE(MID(#REF!,3,2))+VALUE(MID(#REF!,6,3))/1000,999),_xlfn.IFERROR(VALUE(MID(I35,1,1))*60+VALUE(MID(I35,3,2))+VALUE(MID(I35,6,3))/1000,999),_xlfn.IFERROR(VALUE(MID(L35,1,1))*60+VALUE(MID(L35,3,2))+VALUE(MID(L35,6,3))/1000,999)))/86400)=999/86400,"",(MIN(_xlfn.IFERROR(VALUE(MID(F35,1,1))*60+VALUE(MID(F35,3,2))+VALUE(MID(F35,6,3))/1000,999),_xlfn.IFERROR(VALUE(MID(#REF!,1,1))*60+VALUE(MID(#REF!,3,2))+VALUE(MID(#REF!,6,3))/1000,999),_xlfn.IFERROR(VALUE(MID(#REF!,1,1))*60+VALUE(MID(#REF!,3,2))+VALUE(MID(#REF!,6,3))/1000,999),_xlfn.IFERROR(VALUE(MID(I35,1,1))*60+VALUE(MID(I35,3,2))+VALUE(MID(I35,6,3))/1000,999),_xlfn.IFERROR(VALUE(MID(L35,1,1))*60+VALUE(MID(L35,3,2))+VALUE(MID(L35,6,3))/1000,999)))/86400)</f>
        <v>0.0019570601851851854</v>
      </c>
      <c r="O35" s="30" t="str">
        <f t="shared" si="0"/>
        <v>2р</v>
      </c>
    </row>
    <row r="36" spans="1:15" s="1" customFormat="1" ht="15" customHeight="1">
      <c r="A36" s="223">
        <v>26</v>
      </c>
      <c r="B36" s="224">
        <v>13</v>
      </c>
      <c r="C36" s="37" t="s">
        <v>286</v>
      </c>
      <c r="D36" s="42" t="s">
        <v>97</v>
      </c>
      <c r="E36" s="31">
        <v>6</v>
      </c>
      <c r="F36" s="32" t="s">
        <v>389</v>
      </c>
      <c r="G36" s="30">
        <v>7</v>
      </c>
      <c r="H36" s="33" t="s">
        <v>113</v>
      </c>
      <c r="I36" s="32" t="s">
        <v>390</v>
      </c>
      <c r="J36" s="33">
        <v>2</v>
      </c>
      <c r="K36" s="31"/>
      <c r="L36" s="32"/>
      <c r="M36" s="30"/>
      <c r="N36" s="29">
        <f>IF(((MIN(_xlfn.IFERROR(VALUE(MID(F36,1,1))*60+VALUE(MID(F36,3,2))+VALUE(MID(F36,6,3))/1000,999),_xlfn.IFERROR(VALUE(MID(#REF!,1,1))*60+VALUE(MID(#REF!,3,2))+VALUE(MID(#REF!,6,3))/1000,999),_xlfn.IFERROR(VALUE(MID(#REF!,1,1))*60+VALUE(MID(#REF!,3,2))+VALUE(MID(#REF!,6,3))/1000,999),_xlfn.IFERROR(VALUE(MID(I36,1,1))*60+VALUE(MID(I36,3,2))+VALUE(MID(I36,6,3))/1000,999),_xlfn.IFERROR(VALUE(MID(L36,1,1))*60+VALUE(MID(L36,3,2))+VALUE(MID(L36,6,3))/1000,999)))/86400)=999/86400,"",(MIN(_xlfn.IFERROR(VALUE(MID(F36,1,1))*60+VALUE(MID(F36,3,2))+VALUE(MID(F36,6,3))/1000,999),_xlfn.IFERROR(VALUE(MID(#REF!,1,1))*60+VALUE(MID(#REF!,3,2))+VALUE(MID(#REF!,6,3))/1000,999),_xlfn.IFERROR(VALUE(MID(#REF!,1,1))*60+VALUE(MID(#REF!,3,2))+VALUE(MID(#REF!,6,3))/1000,999),_xlfn.IFERROR(VALUE(MID(I36,1,1))*60+VALUE(MID(I36,3,2))+VALUE(MID(I36,6,3))/1000,999),_xlfn.IFERROR(VALUE(MID(L36,1,1))*60+VALUE(MID(L36,3,2))+VALUE(MID(L36,6,3))/1000,999)))/86400)</f>
        <v>0.0018105324074074074</v>
      </c>
      <c r="O36" s="30" t="str">
        <f t="shared" si="0"/>
        <v>1р</v>
      </c>
    </row>
    <row r="37" spans="1:15" s="1" customFormat="1" ht="15" customHeight="1">
      <c r="A37" s="223">
        <v>27</v>
      </c>
      <c r="B37" s="222">
        <v>21</v>
      </c>
      <c r="C37" s="227" t="s">
        <v>391</v>
      </c>
      <c r="D37" s="42" t="s">
        <v>323</v>
      </c>
      <c r="E37" s="31">
        <v>2</v>
      </c>
      <c r="F37" s="32" t="s">
        <v>392</v>
      </c>
      <c r="G37" s="30">
        <v>4</v>
      </c>
      <c r="H37" s="33" t="s">
        <v>113</v>
      </c>
      <c r="I37" s="32" t="s">
        <v>393</v>
      </c>
      <c r="J37" s="33">
        <v>3</v>
      </c>
      <c r="K37" s="31"/>
      <c r="L37" s="32"/>
      <c r="M37" s="30"/>
      <c r="N37" s="29">
        <f>IF(((MIN(_xlfn.IFERROR(VALUE(MID(F37,1,1))*60+VALUE(MID(F37,3,2))+VALUE(MID(F37,6,3))/1000,999),_xlfn.IFERROR(VALUE(MID(#REF!,1,1))*60+VALUE(MID(#REF!,3,2))+VALUE(MID(#REF!,6,3))/1000,999),_xlfn.IFERROR(VALUE(MID(#REF!,1,1))*60+VALUE(MID(#REF!,3,2))+VALUE(MID(#REF!,6,3))/1000,999),_xlfn.IFERROR(VALUE(MID(I37,1,1))*60+VALUE(MID(I37,3,2))+VALUE(MID(I37,6,3))/1000,999),_xlfn.IFERROR(VALUE(MID(L37,1,1))*60+VALUE(MID(L37,3,2))+VALUE(MID(L37,6,3))/1000,999)))/86400)=999/86400,"",(MIN(_xlfn.IFERROR(VALUE(MID(F37,1,1))*60+VALUE(MID(F37,3,2))+VALUE(MID(F37,6,3))/1000,999),_xlfn.IFERROR(VALUE(MID(#REF!,1,1))*60+VALUE(MID(#REF!,3,2))+VALUE(MID(#REF!,6,3))/1000,999),_xlfn.IFERROR(VALUE(MID(#REF!,1,1))*60+VALUE(MID(#REF!,3,2))+VALUE(MID(#REF!,6,3))/1000,999),_xlfn.IFERROR(VALUE(MID(I37,1,1))*60+VALUE(MID(I37,3,2))+VALUE(MID(I37,6,3))/1000,999),_xlfn.IFERROR(VALUE(MID(L37,1,1))*60+VALUE(MID(L37,3,2))+VALUE(MID(L37,6,3))/1000,999)))/86400)</f>
        <v>0.0018100694444444442</v>
      </c>
      <c r="O37" s="30" t="str">
        <f t="shared" si="0"/>
        <v>1р</v>
      </c>
    </row>
    <row r="38" spans="1:15" s="1" customFormat="1" ht="15" customHeight="1">
      <c r="A38" s="223">
        <v>28</v>
      </c>
      <c r="B38" s="222">
        <v>36</v>
      </c>
      <c r="C38" s="37" t="s">
        <v>394</v>
      </c>
      <c r="D38" s="42" t="s">
        <v>395</v>
      </c>
      <c r="E38" s="31">
        <v>3</v>
      </c>
      <c r="F38" s="32" t="s">
        <v>366</v>
      </c>
      <c r="G38" s="30">
        <v>5</v>
      </c>
      <c r="H38" s="33" t="s">
        <v>108</v>
      </c>
      <c r="I38" s="32" t="s">
        <v>396</v>
      </c>
      <c r="J38" s="33">
        <v>3</v>
      </c>
      <c r="K38" s="31"/>
      <c r="L38" s="32"/>
      <c r="M38" s="30"/>
      <c r="N38" s="29">
        <f>IF(((MIN(_xlfn.IFERROR(VALUE(MID(F38,1,1))*60+VALUE(MID(F38,3,2))+VALUE(MID(F38,6,3))/1000,999),_xlfn.IFERROR(VALUE(MID(#REF!,1,1))*60+VALUE(MID(#REF!,3,2))+VALUE(MID(#REF!,6,3))/1000,999),_xlfn.IFERROR(VALUE(MID(#REF!,1,1))*60+VALUE(MID(#REF!,3,2))+VALUE(MID(#REF!,6,3))/1000,999),_xlfn.IFERROR(VALUE(MID(I38,1,1))*60+VALUE(MID(I38,3,2))+VALUE(MID(I38,6,3))/1000,999),_xlfn.IFERROR(VALUE(MID(L38,1,1))*60+VALUE(MID(L38,3,2))+VALUE(MID(L38,6,3))/1000,999)))/86400)=999/86400,"",(MIN(_xlfn.IFERROR(VALUE(MID(F38,1,1))*60+VALUE(MID(F38,3,2))+VALUE(MID(F38,6,3))/1000,999),_xlfn.IFERROR(VALUE(MID(#REF!,1,1))*60+VALUE(MID(#REF!,3,2))+VALUE(MID(#REF!,6,3))/1000,999),_xlfn.IFERROR(VALUE(MID(#REF!,1,1))*60+VALUE(MID(#REF!,3,2))+VALUE(MID(#REF!,6,3))/1000,999),_xlfn.IFERROR(VALUE(MID(I38,1,1))*60+VALUE(MID(I38,3,2))+VALUE(MID(I38,6,3))/1000,999),_xlfn.IFERROR(VALUE(MID(L38,1,1))*60+VALUE(MID(L38,3,2))+VALUE(MID(L38,6,3))/1000,999)))/86400)</f>
        <v>0.0017302083333333334</v>
      </c>
      <c r="O38" s="30" t="str">
        <f t="shared" si="0"/>
        <v>КМС</v>
      </c>
    </row>
    <row r="39" spans="1:15" s="1" customFormat="1" ht="15" customHeight="1">
      <c r="A39" s="223">
        <v>29</v>
      </c>
      <c r="B39" s="224">
        <v>31</v>
      </c>
      <c r="C39" s="37" t="s">
        <v>297</v>
      </c>
      <c r="D39" s="42" t="s">
        <v>93</v>
      </c>
      <c r="E39" s="31">
        <v>5</v>
      </c>
      <c r="F39" s="32" t="s">
        <v>397</v>
      </c>
      <c r="G39" s="30">
        <v>5</v>
      </c>
      <c r="H39" s="33" t="s">
        <v>116</v>
      </c>
      <c r="I39" s="32" t="s">
        <v>398</v>
      </c>
      <c r="J39" s="33">
        <v>3</v>
      </c>
      <c r="K39" s="31"/>
      <c r="L39" s="32"/>
      <c r="M39" s="30"/>
      <c r="N39" s="29">
        <f>IF(((MIN(_xlfn.IFERROR(VALUE(MID(F39,1,1))*60+VALUE(MID(F39,3,2))+VALUE(MID(F39,6,3))/1000,999),_xlfn.IFERROR(VALUE(MID(#REF!,1,1))*60+VALUE(MID(#REF!,3,2))+VALUE(MID(#REF!,6,3))/1000,999),_xlfn.IFERROR(VALUE(MID(#REF!,1,1))*60+VALUE(MID(#REF!,3,2))+VALUE(MID(#REF!,6,3))/1000,999),_xlfn.IFERROR(VALUE(MID(I39,1,1))*60+VALUE(MID(I39,3,2))+VALUE(MID(I39,6,3))/1000,999),_xlfn.IFERROR(VALUE(MID(L39,1,1))*60+VALUE(MID(L39,3,2))+VALUE(MID(L39,6,3))/1000,999)))/86400)=999/86400,"",(MIN(_xlfn.IFERROR(VALUE(MID(F39,1,1))*60+VALUE(MID(F39,3,2))+VALUE(MID(F39,6,3))/1000,999),_xlfn.IFERROR(VALUE(MID(#REF!,1,1))*60+VALUE(MID(#REF!,3,2))+VALUE(MID(#REF!,6,3))/1000,999),_xlfn.IFERROR(VALUE(MID(#REF!,1,1))*60+VALUE(MID(#REF!,3,2))+VALUE(MID(#REF!,6,3))/1000,999),_xlfn.IFERROR(VALUE(MID(I39,1,1))*60+VALUE(MID(I39,3,2))+VALUE(MID(I39,6,3))/1000,999),_xlfn.IFERROR(VALUE(MID(L39,1,1))*60+VALUE(MID(L39,3,2))+VALUE(MID(L39,6,3))/1000,999)))/86400)</f>
        <v>0.0018090277777777779</v>
      </c>
      <c r="O39" s="30" t="str">
        <f t="shared" si="0"/>
        <v>1р</v>
      </c>
    </row>
    <row r="40" spans="1:15" s="1" customFormat="1" ht="15" customHeight="1">
      <c r="A40" s="223">
        <v>30</v>
      </c>
      <c r="B40" s="222">
        <v>42</v>
      </c>
      <c r="C40" s="37" t="s">
        <v>399</v>
      </c>
      <c r="D40" s="42" t="s">
        <v>111</v>
      </c>
      <c r="E40" s="31">
        <v>2</v>
      </c>
      <c r="F40" s="32" t="s">
        <v>400</v>
      </c>
      <c r="G40" s="30">
        <v>5</v>
      </c>
      <c r="H40" s="33" t="s">
        <v>205</v>
      </c>
      <c r="I40" s="32" t="s">
        <v>61</v>
      </c>
      <c r="J40" s="33">
        <v>3</v>
      </c>
      <c r="K40" s="31"/>
      <c r="L40" s="32"/>
      <c r="M40" s="30"/>
      <c r="N40" s="29">
        <f>IF(((MIN(_xlfn.IFERROR(VALUE(MID(F40,1,1))*60+VALUE(MID(F40,3,2))+VALUE(MID(F40,6,3))/1000,999),_xlfn.IFERROR(VALUE(MID(#REF!,1,1))*60+VALUE(MID(#REF!,3,2))+VALUE(MID(#REF!,6,3))/1000,999),_xlfn.IFERROR(VALUE(MID(#REF!,1,1))*60+VALUE(MID(#REF!,3,2))+VALUE(MID(#REF!,6,3))/1000,999),_xlfn.IFERROR(VALUE(MID(I40,1,1))*60+VALUE(MID(I40,3,2))+VALUE(MID(I40,6,3))/1000,999),_xlfn.IFERROR(VALUE(MID(L40,1,1))*60+VALUE(MID(L40,3,2))+VALUE(MID(L40,6,3))/1000,999)))/86400)=999/86400,"",(MIN(_xlfn.IFERROR(VALUE(MID(F40,1,1))*60+VALUE(MID(F40,3,2))+VALUE(MID(F40,6,3))/1000,999),_xlfn.IFERROR(VALUE(MID(#REF!,1,1))*60+VALUE(MID(#REF!,3,2))+VALUE(MID(#REF!,6,3))/1000,999),_xlfn.IFERROR(VALUE(MID(#REF!,1,1))*60+VALUE(MID(#REF!,3,2))+VALUE(MID(#REF!,6,3))/1000,999),_xlfn.IFERROR(VALUE(MID(I40,1,1))*60+VALUE(MID(I40,3,2))+VALUE(MID(I40,6,3))/1000,999),_xlfn.IFERROR(VALUE(MID(L40,1,1))*60+VALUE(MID(L40,3,2))+VALUE(MID(L40,6,3))/1000,999)))/86400)</f>
        <v>0.0018166666666666667</v>
      </c>
      <c r="O40" s="30" t="str">
        <f t="shared" si="0"/>
        <v>1р</v>
      </c>
    </row>
    <row r="41" spans="1:15" s="1" customFormat="1" ht="15" customHeight="1">
      <c r="A41" s="223">
        <v>31</v>
      </c>
      <c r="B41" s="222">
        <v>9</v>
      </c>
      <c r="C41" s="37" t="s">
        <v>401</v>
      </c>
      <c r="D41" s="42" t="s">
        <v>237</v>
      </c>
      <c r="E41" s="31">
        <v>6</v>
      </c>
      <c r="F41" s="32" t="s">
        <v>402</v>
      </c>
      <c r="G41" s="30">
        <v>5</v>
      </c>
      <c r="H41" s="33" t="s">
        <v>116</v>
      </c>
      <c r="I41" s="32" t="s">
        <v>403</v>
      </c>
      <c r="J41" s="33">
        <v>4</v>
      </c>
      <c r="K41" s="31"/>
      <c r="L41" s="32"/>
      <c r="M41" s="30"/>
      <c r="N41" s="29">
        <f>IF(((MIN(_xlfn.IFERROR(VALUE(MID(F41,1,1))*60+VALUE(MID(F41,3,2))+VALUE(MID(F41,6,3))/1000,999),_xlfn.IFERROR(VALUE(MID(#REF!,1,1))*60+VALUE(MID(#REF!,3,2))+VALUE(MID(#REF!,6,3))/1000,999),_xlfn.IFERROR(VALUE(MID(#REF!,1,1))*60+VALUE(MID(#REF!,3,2))+VALUE(MID(#REF!,6,3))/1000,999),_xlfn.IFERROR(VALUE(MID(I41,1,1))*60+VALUE(MID(I41,3,2))+VALUE(MID(I41,6,3))/1000,999),_xlfn.IFERROR(VALUE(MID(L41,1,1))*60+VALUE(MID(L41,3,2))+VALUE(MID(L41,6,3))/1000,999)))/86400)=999/86400,"",(MIN(_xlfn.IFERROR(VALUE(MID(F41,1,1))*60+VALUE(MID(F41,3,2))+VALUE(MID(F41,6,3))/1000,999),_xlfn.IFERROR(VALUE(MID(#REF!,1,1))*60+VALUE(MID(#REF!,3,2))+VALUE(MID(#REF!,6,3))/1000,999),_xlfn.IFERROR(VALUE(MID(#REF!,1,1))*60+VALUE(MID(#REF!,3,2))+VALUE(MID(#REF!,6,3))/1000,999),_xlfn.IFERROR(VALUE(MID(I41,1,1))*60+VALUE(MID(I41,3,2))+VALUE(MID(I41,6,3))/1000,999),_xlfn.IFERROR(VALUE(MID(L41,1,1))*60+VALUE(MID(L41,3,2))+VALUE(MID(L41,6,3))/1000,999)))/86400)</f>
        <v>0.0016929398148148149</v>
      </c>
      <c r="O41" s="30" t="str">
        <f t="shared" si="0"/>
        <v>КМС</v>
      </c>
    </row>
    <row r="42" spans="1:15" s="1" customFormat="1" ht="15" customHeight="1">
      <c r="A42" s="223">
        <v>32</v>
      </c>
      <c r="B42" s="224">
        <v>25</v>
      </c>
      <c r="C42" s="34" t="s">
        <v>293</v>
      </c>
      <c r="D42" s="16" t="s">
        <v>363</v>
      </c>
      <c r="E42" s="31">
        <v>4</v>
      </c>
      <c r="F42" s="32" t="s">
        <v>109</v>
      </c>
      <c r="G42" s="30">
        <v>5</v>
      </c>
      <c r="H42" s="33" t="s">
        <v>113</v>
      </c>
      <c r="I42" s="32" t="s">
        <v>404</v>
      </c>
      <c r="J42" s="33">
        <v>4</v>
      </c>
      <c r="K42" s="31"/>
      <c r="L42" s="32"/>
      <c r="M42" s="30"/>
      <c r="N42" s="29">
        <f>IF(((MIN(_xlfn.IFERROR(VALUE(MID(F42,1,1))*60+VALUE(MID(F42,3,2))+VALUE(MID(F42,6,3))/1000,999),_xlfn.IFERROR(VALUE(MID(#REF!,1,1))*60+VALUE(MID(#REF!,3,2))+VALUE(MID(#REF!,6,3))/1000,999),_xlfn.IFERROR(VALUE(MID(#REF!,1,1))*60+VALUE(MID(#REF!,3,2))+VALUE(MID(#REF!,6,3))/1000,999),_xlfn.IFERROR(VALUE(MID(I42,1,1))*60+VALUE(MID(I42,3,2))+VALUE(MID(I42,6,3))/1000,999),_xlfn.IFERROR(VALUE(MID(L42,1,1))*60+VALUE(MID(L42,3,2))+VALUE(MID(L42,6,3))/1000,999)))/86400)=999/86400,"",(MIN(_xlfn.IFERROR(VALUE(MID(F42,1,1))*60+VALUE(MID(F42,3,2))+VALUE(MID(F42,6,3))/1000,999),_xlfn.IFERROR(VALUE(MID(#REF!,1,1))*60+VALUE(MID(#REF!,3,2))+VALUE(MID(#REF!,6,3))/1000,999),_xlfn.IFERROR(VALUE(MID(#REF!,1,1))*60+VALUE(MID(#REF!,3,2))+VALUE(MID(#REF!,6,3))/1000,999),_xlfn.IFERROR(VALUE(MID(I42,1,1))*60+VALUE(MID(I42,3,2))+VALUE(MID(I42,6,3))/1000,999),_xlfn.IFERROR(VALUE(MID(L42,1,1))*60+VALUE(MID(L42,3,2))+VALUE(MID(L42,6,3))/1000,999)))/86400)</f>
        <v>0.0018119212962962965</v>
      </c>
      <c r="O42" s="30" t="str">
        <f t="shared" si="0"/>
        <v>1р</v>
      </c>
    </row>
    <row r="43" spans="1:15" s="1" customFormat="1" ht="15" customHeight="1">
      <c r="A43" s="223">
        <v>33</v>
      </c>
      <c r="B43" s="224">
        <v>40</v>
      </c>
      <c r="C43" s="37" t="s">
        <v>270</v>
      </c>
      <c r="D43" s="42" t="s">
        <v>111</v>
      </c>
      <c r="E43" s="31">
        <v>5</v>
      </c>
      <c r="F43" s="32" t="s">
        <v>405</v>
      </c>
      <c r="G43" s="30">
        <v>6</v>
      </c>
      <c r="H43" s="33" t="s">
        <v>108</v>
      </c>
      <c r="I43" s="32" t="s">
        <v>406</v>
      </c>
      <c r="J43" s="33">
        <v>4</v>
      </c>
      <c r="K43" s="31"/>
      <c r="L43" s="32"/>
      <c r="M43" s="30"/>
      <c r="N43" s="29">
        <f>IF(((MIN(_xlfn.IFERROR(VALUE(MID(F43,1,1))*60+VALUE(MID(F43,3,2))+VALUE(MID(F43,6,3))/1000,999),_xlfn.IFERROR(VALUE(MID(#REF!,1,1))*60+VALUE(MID(#REF!,3,2))+VALUE(MID(#REF!,6,3))/1000,999),_xlfn.IFERROR(VALUE(MID(#REF!,1,1))*60+VALUE(MID(#REF!,3,2))+VALUE(MID(#REF!,6,3))/1000,999),_xlfn.IFERROR(VALUE(MID(I43,1,1))*60+VALUE(MID(I43,3,2))+VALUE(MID(I43,6,3))/1000,999),_xlfn.IFERROR(VALUE(MID(L43,1,1))*60+VALUE(MID(L43,3,2))+VALUE(MID(L43,6,3))/1000,999)))/86400)=999/86400,"",(MIN(_xlfn.IFERROR(VALUE(MID(F43,1,1))*60+VALUE(MID(F43,3,2))+VALUE(MID(F43,6,3))/1000,999),_xlfn.IFERROR(VALUE(MID(#REF!,1,1))*60+VALUE(MID(#REF!,3,2))+VALUE(MID(#REF!,6,3))/1000,999),_xlfn.IFERROR(VALUE(MID(#REF!,1,1))*60+VALUE(MID(#REF!,3,2))+VALUE(MID(#REF!,6,3))/1000,999),_xlfn.IFERROR(VALUE(MID(I43,1,1))*60+VALUE(MID(I43,3,2))+VALUE(MID(I43,6,3))/1000,999),_xlfn.IFERROR(VALUE(MID(L43,1,1))*60+VALUE(MID(L43,3,2))+VALUE(MID(L43,6,3))/1000,999)))/86400)</f>
        <v>0.0017458333333333334</v>
      </c>
      <c r="O43" s="30" t="str">
        <f t="shared" si="0"/>
        <v>1р</v>
      </c>
    </row>
    <row r="44" spans="1:15" s="1" customFormat="1" ht="15" customHeight="1">
      <c r="A44" s="223">
        <v>34</v>
      </c>
      <c r="B44" s="224">
        <v>1</v>
      </c>
      <c r="C44" s="37" t="s">
        <v>407</v>
      </c>
      <c r="D44" s="42" t="s">
        <v>46</v>
      </c>
      <c r="E44" s="31">
        <v>1</v>
      </c>
      <c r="F44" s="32" t="s">
        <v>408</v>
      </c>
      <c r="G44" s="30">
        <v>7</v>
      </c>
      <c r="H44" s="33" t="s">
        <v>205</v>
      </c>
      <c r="I44" s="32" t="s">
        <v>409</v>
      </c>
      <c r="J44" s="33">
        <v>4</v>
      </c>
      <c r="K44" s="31"/>
      <c r="L44" s="32"/>
      <c r="M44" s="30"/>
      <c r="N44" s="29">
        <f>IF(((MIN(_xlfn.IFERROR(VALUE(MID(F44,1,1))*60+VALUE(MID(F44,3,2))+VALUE(MID(F44,6,3))/1000,999),_xlfn.IFERROR(VALUE(MID(#REF!,1,1))*60+VALUE(MID(#REF!,3,2))+VALUE(MID(#REF!,6,3))/1000,999),_xlfn.IFERROR(VALUE(MID(#REF!,1,1))*60+VALUE(MID(#REF!,3,2))+VALUE(MID(#REF!,6,3))/1000,999),_xlfn.IFERROR(VALUE(MID(I44,1,1))*60+VALUE(MID(I44,3,2))+VALUE(MID(I44,6,3))/1000,999),_xlfn.IFERROR(VALUE(MID(L44,1,1))*60+VALUE(MID(L44,3,2))+VALUE(MID(L44,6,3))/1000,999)))/86400)=999/86400,"",(MIN(_xlfn.IFERROR(VALUE(MID(F44,1,1))*60+VALUE(MID(F44,3,2))+VALUE(MID(F44,6,3))/1000,999),_xlfn.IFERROR(VALUE(MID(#REF!,1,1))*60+VALUE(MID(#REF!,3,2))+VALUE(MID(#REF!,6,3))/1000,999),_xlfn.IFERROR(VALUE(MID(#REF!,1,1))*60+VALUE(MID(#REF!,3,2))+VALUE(MID(#REF!,6,3))/1000,999),_xlfn.IFERROR(VALUE(MID(I44,1,1))*60+VALUE(MID(I44,3,2))+VALUE(MID(I44,6,3))/1000,999),_xlfn.IFERROR(VALUE(MID(L44,1,1))*60+VALUE(MID(L44,3,2))+VALUE(MID(L44,6,3))/1000,999)))/86400)</f>
        <v>0.001834027777777778</v>
      </c>
      <c r="O44" s="30" t="str">
        <f t="shared" si="0"/>
        <v>2р</v>
      </c>
    </row>
    <row r="45" spans="1:15" s="1" customFormat="1" ht="15" customHeight="1">
      <c r="A45" s="223">
        <v>35</v>
      </c>
      <c r="B45" s="222">
        <v>30</v>
      </c>
      <c r="C45" s="37" t="s">
        <v>278</v>
      </c>
      <c r="D45" s="42" t="s">
        <v>93</v>
      </c>
      <c r="E45" s="31">
        <v>1</v>
      </c>
      <c r="F45" s="32" t="s">
        <v>410</v>
      </c>
      <c r="G45" s="30">
        <v>5</v>
      </c>
      <c r="H45" s="33" t="s">
        <v>108</v>
      </c>
      <c r="I45" s="32" t="s">
        <v>411</v>
      </c>
      <c r="J45" s="33">
        <v>5</v>
      </c>
      <c r="K45" s="31"/>
      <c r="L45" s="32"/>
      <c r="M45" s="30"/>
      <c r="N45" s="29">
        <f>IF(((MIN(_xlfn.IFERROR(VALUE(MID(F45,1,1))*60+VALUE(MID(F45,3,2))+VALUE(MID(F45,6,3))/1000,999),_xlfn.IFERROR(VALUE(MID(#REF!,1,1))*60+VALUE(MID(#REF!,3,2))+VALUE(MID(#REF!,6,3))/1000,999),_xlfn.IFERROR(VALUE(MID(#REF!,1,1))*60+VALUE(MID(#REF!,3,2))+VALUE(MID(#REF!,6,3))/1000,999),_xlfn.IFERROR(VALUE(MID(I45,1,1))*60+VALUE(MID(I45,3,2))+VALUE(MID(I45,6,3))/1000,999),_xlfn.IFERROR(VALUE(MID(L45,1,1))*60+VALUE(MID(L45,3,2))+VALUE(MID(L45,6,3))/1000,999)))/86400)=999/86400,"",(MIN(_xlfn.IFERROR(VALUE(MID(F45,1,1))*60+VALUE(MID(F45,3,2))+VALUE(MID(F45,6,3))/1000,999),_xlfn.IFERROR(VALUE(MID(#REF!,1,1))*60+VALUE(MID(#REF!,3,2))+VALUE(MID(#REF!,6,3))/1000,999),_xlfn.IFERROR(VALUE(MID(#REF!,1,1))*60+VALUE(MID(#REF!,3,2))+VALUE(MID(#REF!,6,3))/1000,999),_xlfn.IFERROR(VALUE(MID(I45,1,1))*60+VALUE(MID(I45,3,2))+VALUE(MID(I45,6,3))/1000,999),_xlfn.IFERROR(VALUE(MID(L45,1,1))*60+VALUE(MID(L45,3,2))+VALUE(MID(L45,6,3))/1000,999)))/86400)</f>
        <v>0.0017574074074074074</v>
      </c>
      <c r="O45" s="30" t="str">
        <f t="shared" si="0"/>
        <v>1р</v>
      </c>
    </row>
    <row r="46" spans="1:15" s="1" customFormat="1" ht="15" customHeight="1">
      <c r="A46" s="223">
        <v>36</v>
      </c>
      <c r="B46" s="222">
        <v>35</v>
      </c>
      <c r="C46" s="37" t="s">
        <v>279</v>
      </c>
      <c r="D46" s="42" t="s">
        <v>93</v>
      </c>
      <c r="E46" s="31">
        <v>6</v>
      </c>
      <c r="F46" s="32" t="s">
        <v>412</v>
      </c>
      <c r="G46" s="30">
        <v>6</v>
      </c>
      <c r="H46" s="33" t="s">
        <v>205</v>
      </c>
      <c r="I46" s="32" t="s">
        <v>145</v>
      </c>
      <c r="J46" s="33">
        <v>5</v>
      </c>
      <c r="K46" s="31"/>
      <c r="L46" s="32"/>
      <c r="M46" s="30"/>
      <c r="N46" s="29">
        <f>IF(((MIN(_xlfn.IFERROR(VALUE(MID(F46,1,1))*60+VALUE(MID(F46,3,2))+VALUE(MID(F46,6,3))/1000,999),_xlfn.IFERROR(VALUE(MID(#REF!,1,1))*60+VALUE(MID(#REF!,3,2))+VALUE(MID(#REF!,6,3))/1000,999),_xlfn.IFERROR(VALUE(MID(#REF!,1,1))*60+VALUE(MID(#REF!,3,2))+VALUE(MID(#REF!,6,3))/1000,999),_xlfn.IFERROR(VALUE(MID(I46,1,1))*60+VALUE(MID(I46,3,2))+VALUE(MID(I46,6,3))/1000,999),_xlfn.IFERROR(VALUE(MID(L46,1,1))*60+VALUE(MID(L46,3,2))+VALUE(MID(L46,6,3))/1000,999)))/86400)=999/86400,"",(MIN(_xlfn.IFERROR(VALUE(MID(F46,1,1))*60+VALUE(MID(F46,3,2))+VALUE(MID(F46,6,3))/1000,999),_xlfn.IFERROR(VALUE(MID(#REF!,1,1))*60+VALUE(MID(#REF!,3,2))+VALUE(MID(#REF!,6,3))/1000,999),_xlfn.IFERROR(VALUE(MID(#REF!,1,1))*60+VALUE(MID(#REF!,3,2))+VALUE(MID(#REF!,6,3))/1000,999),_xlfn.IFERROR(VALUE(MID(I46,1,1))*60+VALUE(MID(I46,3,2))+VALUE(MID(I46,6,3))/1000,999),_xlfn.IFERROR(VALUE(MID(L46,1,1))*60+VALUE(MID(L46,3,2))+VALUE(MID(L46,6,3))/1000,999)))/86400)</f>
        <v>0.0017570601851851853</v>
      </c>
      <c r="O46" s="30" t="str">
        <f t="shared" si="0"/>
        <v>1р</v>
      </c>
    </row>
    <row r="47" spans="1:15" s="1" customFormat="1" ht="15" customHeight="1">
      <c r="A47" s="223">
        <v>37</v>
      </c>
      <c r="B47" s="222">
        <v>24</v>
      </c>
      <c r="C47" s="47" t="s">
        <v>292</v>
      </c>
      <c r="D47" s="42" t="s">
        <v>363</v>
      </c>
      <c r="E47" s="38">
        <v>3</v>
      </c>
      <c r="F47" s="39" t="s">
        <v>366</v>
      </c>
      <c r="G47" s="40">
        <v>6</v>
      </c>
      <c r="H47" s="41" t="s">
        <v>113</v>
      </c>
      <c r="I47" s="39" t="s">
        <v>413</v>
      </c>
      <c r="J47" s="41">
        <v>5</v>
      </c>
      <c r="K47" s="38"/>
      <c r="L47" s="39"/>
      <c r="M47" s="40"/>
      <c r="N47" s="59">
        <f>IF(((MIN(_xlfn.IFERROR(VALUE(MID(F47,1,1))*60+VALUE(MID(F47,3,2))+VALUE(MID(F47,6,3))/1000,999),_xlfn.IFERROR(VALUE(MID(#REF!,1,1))*60+VALUE(MID(#REF!,3,2))+VALUE(MID(#REF!,6,3))/1000,999),_xlfn.IFERROR(VALUE(MID(#REF!,1,1))*60+VALUE(MID(#REF!,3,2))+VALUE(MID(#REF!,6,3))/1000,999),_xlfn.IFERROR(VALUE(MID(I47,1,1))*60+VALUE(MID(I47,3,2))+VALUE(MID(I47,6,3))/1000,999),_xlfn.IFERROR(VALUE(MID(L47,1,1))*60+VALUE(MID(L47,3,2))+VALUE(MID(L47,6,3))/1000,999)))/86400)=999/86400,"",(MIN(_xlfn.IFERROR(VALUE(MID(F47,1,1))*60+VALUE(MID(F47,3,2))+VALUE(MID(F47,6,3))/1000,999),_xlfn.IFERROR(VALUE(MID(#REF!,1,1))*60+VALUE(MID(#REF!,3,2))+VALUE(MID(#REF!,6,3))/1000,999),_xlfn.IFERROR(VALUE(MID(#REF!,1,1))*60+VALUE(MID(#REF!,3,2))+VALUE(MID(#REF!,6,3))/1000,999),_xlfn.IFERROR(VALUE(MID(I47,1,1))*60+VALUE(MID(I47,3,2))+VALUE(MID(I47,6,3))/1000,999),_xlfn.IFERROR(VALUE(MID(L47,1,1))*60+VALUE(MID(L47,3,2))+VALUE(MID(L47,6,3))/1000,999)))/86400)</f>
        <v>0.001807638888888889</v>
      </c>
      <c r="O47" s="30" t="str">
        <f t="shared" si="0"/>
        <v>1р</v>
      </c>
    </row>
    <row r="48" spans="1:15" s="1" customFormat="1" ht="15" customHeight="1">
      <c r="A48" s="223">
        <v>38</v>
      </c>
      <c r="B48" s="222">
        <v>12</v>
      </c>
      <c r="C48" s="45" t="s">
        <v>285</v>
      </c>
      <c r="D48" s="42" t="s">
        <v>97</v>
      </c>
      <c r="E48" s="31">
        <v>3</v>
      </c>
      <c r="F48" s="32" t="s">
        <v>414</v>
      </c>
      <c r="G48" s="30">
        <v>7</v>
      </c>
      <c r="H48" s="33" t="s">
        <v>205</v>
      </c>
      <c r="I48" s="32" t="s">
        <v>98</v>
      </c>
      <c r="J48" s="33">
        <v>6</v>
      </c>
      <c r="K48" s="31"/>
      <c r="L48" s="32"/>
      <c r="M48" s="30"/>
      <c r="N48" s="29">
        <f>IF(((MIN(_xlfn.IFERROR(VALUE(MID(F48,1,1))*60+VALUE(MID(F48,3,2))+VALUE(MID(F48,6,3))/1000,999),_xlfn.IFERROR(VALUE(MID(#REF!,1,1))*60+VALUE(MID(#REF!,3,2))+VALUE(MID(#REF!,6,3))/1000,999),_xlfn.IFERROR(VALUE(MID(#REF!,1,1))*60+VALUE(MID(#REF!,3,2))+VALUE(MID(#REF!,6,3))/1000,999),_xlfn.IFERROR(VALUE(MID(I48,1,1))*60+VALUE(MID(I48,3,2))+VALUE(MID(I48,6,3))/1000,999),_xlfn.IFERROR(VALUE(MID(L48,1,1))*60+VALUE(MID(L48,3,2))+VALUE(MID(L48,6,3))/1000,999)))/86400)=999/86400,"",(MIN(_xlfn.IFERROR(VALUE(MID(F48,1,1))*60+VALUE(MID(F48,3,2))+VALUE(MID(F48,6,3))/1000,999),_xlfn.IFERROR(VALUE(MID(#REF!,1,1))*60+VALUE(MID(#REF!,3,2))+VALUE(MID(#REF!,6,3))/1000,999),_xlfn.IFERROR(VALUE(MID(#REF!,1,1))*60+VALUE(MID(#REF!,3,2))+VALUE(MID(#REF!,6,3))/1000,999),_xlfn.IFERROR(VALUE(MID(I48,1,1))*60+VALUE(MID(I48,3,2))+VALUE(MID(I48,6,3))/1000,999),_xlfn.IFERROR(VALUE(MID(L48,1,1))*60+VALUE(MID(L48,3,2))+VALUE(MID(L48,6,3))/1000,999)))/86400)</f>
        <v>0.001925925925925926</v>
      </c>
      <c r="O48" s="30" t="str">
        <f t="shared" si="0"/>
        <v>2р</v>
      </c>
    </row>
    <row r="49" spans="1:15" s="1" customFormat="1" ht="15" customHeight="1">
      <c r="A49" s="223">
        <v>39</v>
      </c>
      <c r="B49" s="222">
        <v>2</v>
      </c>
      <c r="C49" s="37" t="s">
        <v>415</v>
      </c>
      <c r="D49" s="42" t="s">
        <v>416</v>
      </c>
      <c r="E49" s="31">
        <v>4</v>
      </c>
      <c r="F49" s="32" t="s">
        <v>98</v>
      </c>
      <c r="G49" s="30">
        <v>7</v>
      </c>
      <c r="H49" s="33" t="s">
        <v>113</v>
      </c>
      <c r="I49" s="32" t="s">
        <v>417</v>
      </c>
      <c r="J49" s="33">
        <v>6</v>
      </c>
      <c r="K49" s="31"/>
      <c r="L49" s="32"/>
      <c r="M49" s="30"/>
      <c r="N49" s="29">
        <f>IF(((MIN(_xlfn.IFERROR(VALUE(MID(F49,1,1))*60+VALUE(MID(F49,3,2))+VALUE(MID(F49,6,3))/1000,999),_xlfn.IFERROR(VALUE(MID(#REF!,1,1))*60+VALUE(MID(#REF!,3,2))+VALUE(MID(#REF!,6,3))/1000,999),_xlfn.IFERROR(VALUE(MID(#REF!,1,1))*60+VALUE(MID(#REF!,3,2))+VALUE(MID(#REF!,6,3))/1000,999),_xlfn.IFERROR(VALUE(MID(I49,1,1))*60+VALUE(MID(I49,3,2))+VALUE(MID(I49,6,3))/1000,999),_xlfn.IFERROR(VALUE(MID(L49,1,1))*60+VALUE(MID(L49,3,2))+VALUE(MID(L49,6,3))/1000,999)))/86400)=999/86400,"",(MIN(_xlfn.IFERROR(VALUE(MID(F49,1,1))*60+VALUE(MID(F49,3,2))+VALUE(MID(F49,6,3))/1000,999),_xlfn.IFERROR(VALUE(MID(#REF!,1,1))*60+VALUE(MID(#REF!,3,2))+VALUE(MID(#REF!,6,3))/1000,999),_xlfn.IFERROR(VALUE(MID(#REF!,1,1))*60+VALUE(MID(#REF!,3,2))+VALUE(MID(#REF!,6,3))/1000,999),_xlfn.IFERROR(VALUE(MID(I49,1,1))*60+VALUE(MID(I49,3,2))+VALUE(MID(I49,6,3))/1000,999),_xlfn.IFERROR(VALUE(MID(L49,1,1))*60+VALUE(MID(L49,3,2))+VALUE(MID(L49,6,3))/1000,999)))/86400)</f>
        <v>0.0021530092592592595</v>
      </c>
      <c r="O49" s="30" t="str">
        <f t="shared" si="0"/>
        <v>1ю</v>
      </c>
    </row>
    <row r="50" spans="1:15" s="1" customFormat="1" ht="15" customHeight="1">
      <c r="A50" s="223">
        <v>40</v>
      </c>
      <c r="B50" s="222">
        <v>47</v>
      </c>
      <c r="C50" s="228" t="s">
        <v>254</v>
      </c>
      <c r="D50" s="16" t="s">
        <v>69</v>
      </c>
      <c r="E50" s="31">
        <v>1</v>
      </c>
      <c r="F50" s="32" t="s">
        <v>418</v>
      </c>
      <c r="G50" s="30">
        <v>6</v>
      </c>
      <c r="H50" s="33" t="s">
        <v>116</v>
      </c>
      <c r="I50" s="32" t="s">
        <v>103</v>
      </c>
      <c r="J50" s="33"/>
      <c r="K50" s="31"/>
      <c r="L50" s="32"/>
      <c r="M50" s="30"/>
      <c r="N50" s="29">
        <f>IF(((MIN(_xlfn.IFERROR(VALUE(MID(F50,1,1))*60+VALUE(MID(F50,3,2))+VALUE(MID(F50,6,3))/1000,999),_xlfn.IFERROR(VALUE(MID(#REF!,1,1))*60+VALUE(MID(#REF!,3,2))+VALUE(MID(#REF!,6,3))/1000,999),_xlfn.IFERROR(VALUE(MID(#REF!,1,1))*60+VALUE(MID(#REF!,3,2))+VALUE(MID(#REF!,6,3))/1000,999),_xlfn.IFERROR(VALUE(MID(I50,1,1))*60+VALUE(MID(I50,3,2))+VALUE(MID(I50,6,3))/1000,999),_xlfn.IFERROR(VALUE(MID(L50,1,1))*60+VALUE(MID(L50,3,2))+VALUE(MID(L50,6,3))/1000,999)))/86400)=999/86400,"",(MIN(_xlfn.IFERROR(VALUE(MID(F50,1,1))*60+VALUE(MID(F50,3,2))+VALUE(MID(F50,6,3))/1000,999),_xlfn.IFERROR(VALUE(MID(#REF!,1,1))*60+VALUE(MID(#REF!,3,2))+VALUE(MID(#REF!,6,3))/1000,999),_xlfn.IFERROR(VALUE(MID(#REF!,1,1))*60+VALUE(MID(#REF!,3,2))+VALUE(MID(#REF!,6,3))/1000,999),_xlfn.IFERROR(VALUE(MID(I50,1,1))*60+VALUE(MID(I50,3,2))+VALUE(MID(I50,6,3))/1000,999),_xlfn.IFERROR(VALUE(MID(L50,1,1))*60+VALUE(MID(L50,3,2))+VALUE(MID(L50,6,3))/1000,999)))/86400)</f>
        <v>0.0018094907407407409</v>
      </c>
      <c r="O50" s="30" t="str">
        <f t="shared" si="0"/>
        <v>1р</v>
      </c>
    </row>
    <row r="51" spans="5:15" ht="12.75"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</row>
    <row r="52" spans="5:15" ht="12.75"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</row>
    <row r="53" spans="5:15" ht="12.75"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</row>
    <row r="54" spans="5:15" ht="12.75"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</row>
    <row r="55" spans="5:15" ht="12.75"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</row>
    <row r="56" spans="5:15" ht="12.75"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</row>
    <row r="57" spans="5:15" ht="12.75"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</row>
    <row r="58" spans="5:15" ht="12.75"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5:15" ht="12.75"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</row>
    <row r="60" spans="5:15" ht="12.75"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</row>
    <row r="61" spans="5:15" ht="12.75"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</row>
    <row r="62" spans="5:15" ht="12.75"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</row>
    <row r="63" spans="5:15" ht="12.75"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</row>
    <row r="64" spans="5:15" ht="12.75"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</row>
    <row r="65" spans="5:15" ht="12.75"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</row>
    <row r="66" spans="5:15" ht="12.75"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</row>
    <row r="67" spans="5:15" ht="12.75"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</row>
    <row r="68" spans="5:15" ht="12.75"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5:15" ht="12.75"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5:15" ht="12.75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5:15" ht="12.75"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</row>
    <row r="72" spans="5:15" ht="12.75"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</row>
    <row r="73" spans="5:15" ht="12.75"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</row>
    <row r="74" spans="5:15" ht="12.75"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5:15" ht="12.75"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5:15" ht="12.75"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5:15" ht="12.75"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</row>
    <row r="78" spans="5:15" ht="12.75"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</row>
    <row r="79" spans="5:15" ht="12.75"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</row>
    <row r="80" spans="5:15" ht="12.75"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</row>
    <row r="81" spans="5:15" ht="12.75"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</row>
    <row r="82" spans="5:15" ht="12.75"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</row>
    <row r="83" spans="5:15" ht="12.75"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</row>
    <row r="84" spans="5:15" ht="12.75"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</row>
    <row r="85" spans="5:15" ht="12.75"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</row>
    <row r="86" spans="5:15" ht="12.75"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</row>
    <row r="87" spans="5:15" ht="12.75"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</row>
    <row r="88" spans="5:15" ht="12.75"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</row>
    <row r="89" spans="3:15" ht="12.75">
      <c r="C89" s="214"/>
      <c r="D89" s="214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</row>
    <row r="90" spans="5:15" ht="12.75"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</row>
    <row r="91" spans="5:15" ht="12.75"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</row>
    <row r="92" spans="5:15" ht="12.75"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</row>
    <row r="93" spans="5:15" ht="12.75"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</row>
    <row r="94" spans="5:15" ht="12.75"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</row>
    <row r="95" spans="5:15" ht="12.75"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</row>
    <row r="96" spans="5:15" ht="12.75"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</row>
    <row r="97" spans="5:15" ht="12.75"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</row>
    <row r="98" spans="5:15" ht="12.75"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</row>
    <row r="99" spans="5:15" ht="12.75"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</row>
    <row r="100" spans="5:15" ht="12.75"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</row>
    <row r="101" spans="5:15" ht="12.75"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</row>
    <row r="102" spans="5:15" ht="12.75"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</row>
    <row r="103" spans="5:15" ht="12.75"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</row>
    <row r="104" spans="5:15" ht="12.75"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</row>
    <row r="105" spans="5:15" ht="12.75"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</row>
    <row r="106" spans="5:15" ht="12.75"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</row>
    <row r="107" spans="5:15" ht="12.75"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</row>
    <row r="108" spans="5:15" ht="12.75"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</row>
    <row r="109" spans="5:15" ht="12.75"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</row>
    <row r="110" spans="5:15" ht="12.75"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</row>
    <row r="111" spans="5:15" ht="12.75"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</row>
    <row r="112" spans="5:15" ht="12.75"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</row>
    <row r="113" spans="5:15" ht="12.75"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</row>
    <row r="114" spans="5:15" ht="12.75"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</row>
    <row r="115" spans="5:15" ht="12.75"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</row>
    <row r="116" spans="5:15" ht="12.75"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</row>
    <row r="117" spans="5:15" ht="12.75"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</row>
    <row r="118" spans="5:15" ht="12.75"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</row>
    <row r="119" spans="5:15" ht="12.75"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</row>
    <row r="120" spans="5:15" ht="12.75"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</row>
    <row r="121" spans="5:15" ht="12.75"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</row>
    <row r="122" spans="5:15" ht="12.75"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</row>
    <row r="123" spans="5:15" ht="12.75"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</row>
    <row r="124" spans="5:15" ht="12.75"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</row>
    <row r="125" spans="5:15" ht="12.75"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</row>
    <row r="126" spans="5:15" ht="12.75"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</row>
    <row r="127" spans="5:15" ht="12.75"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</row>
    <row r="128" spans="5:15" ht="12.75"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</row>
    <row r="129" spans="5:15" ht="12.75"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</row>
    <row r="130" spans="5:15" ht="12.75"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</row>
    <row r="131" spans="5:15" ht="12.75"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</row>
    <row r="132" spans="5:15" ht="12.75"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</row>
    <row r="133" spans="5:15" ht="12.75"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</row>
    <row r="134" spans="5:15" ht="12.75"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</row>
    <row r="135" spans="5:15" ht="12.75"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</row>
    <row r="136" spans="5:15" ht="12.75"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</row>
    <row r="137" spans="5:15" ht="12.75"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</row>
    <row r="138" spans="5:15" ht="12.75"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</row>
    <row r="139" spans="5:15" ht="12.75"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</row>
    <row r="140" spans="5:15" ht="12.75"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</row>
    <row r="141" spans="5:15" ht="12.75"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</row>
    <row r="142" spans="5:15" ht="12.75"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</row>
    <row r="143" spans="5:15" ht="12.75"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</row>
    <row r="144" spans="5:15" ht="12.75"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</row>
    <row r="145" spans="5:15" ht="12.75"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</row>
    <row r="146" spans="5:15" ht="12.75"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</row>
    <row r="147" spans="5:15" ht="12.75"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</row>
    <row r="148" spans="5:15" ht="12.75"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</row>
    <row r="149" spans="5:15" ht="12.75"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</row>
    <row r="150" spans="5:15" ht="12.75"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</row>
    <row r="151" spans="5:15" ht="12.75"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</row>
    <row r="152" spans="5:15" ht="12.75"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</row>
    <row r="153" spans="5:15" ht="12.75"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</row>
    <row r="154" spans="5:15" ht="12.75"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</row>
    <row r="155" spans="5:15" ht="12.75"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</row>
    <row r="156" spans="5:15" ht="12.75"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</row>
    <row r="157" spans="5:15" ht="12.75"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</row>
    <row r="158" spans="5:15" ht="12.75"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</row>
    <row r="159" spans="5:15" ht="12.75"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</row>
    <row r="160" spans="5:15" ht="12.75"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</row>
    <row r="161" spans="5:15" ht="12.75"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</row>
    <row r="162" spans="5:15" ht="12.75"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</row>
    <row r="163" spans="5:15" ht="12.75"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</row>
    <row r="164" spans="5:15" ht="12.75"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</row>
    <row r="165" spans="5:15" ht="12.75"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</row>
    <row r="166" spans="5:15" ht="12.75"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</row>
    <row r="167" spans="5:15" ht="12.75"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</row>
    <row r="168" spans="5:15" ht="12.75"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</row>
    <row r="169" spans="5:15" ht="12.75"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</row>
    <row r="170" spans="5:15" ht="12.75"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</row>
    <row r="171" spans="5:15" ht="12.75"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</row>
    <row r="172" spans="5:15" ht="12.75"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</row>
    <row r="173" spans="5:15" ht="12.75"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</row>
    <row r="174" spans="5:15" ht="12.75"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</row>
    <row r="175" spans="5:15" ht="12.75"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</row>
    <row r="176" spans="5:15" ht="12.75"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</row>
    <row r="177" spans="5:15" ht="12.75"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</row>
    <row r="178" spans="5:15" ht="12.75"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</row>
    <row r="179" spans="5:15" ht="12.75"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</row>
    <row r="180" spans="5:15" ht="12.75"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</row>
    <row r="181" spans="5:15" ht="12.75"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</row>
    <row r="182" spans="5:15" ht="12.75"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</row>
    <row r="183" spans="5:15" ht="12.75"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</row>
    <row r="184" spans="5:15" ht="12.75"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</row>
    <row r="185" spans="5:15" ht="12.75"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</row>
    <row r="186" spans="5:15" ht="12.75"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</row>
    <row r="187" spans="5:15" ht="12.75"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</row>
    <row r="188" spans="5:15" ht="12.75"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</row>
    <row r="189" spans="5:15" ht="12.75"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</row>
    <row r="190" spans="5:15" ht="12.75"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</row>
    <row r="191" spans="5:15" ht="12.75"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</row>
    <row r="192" spans="5:15" ht="12.75"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</row>
    <row r="193" spans="5:15" ht="12.75"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</row>
    <row r="194" spans="5:15" ht="12.75"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</row>
    <row r="195" spans="5:15" ht="12.75"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</row>
    <row r="196" spans="5:15" ht="12.75"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</row>
    <row r="197" spans="5:15" ht="12.75"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</row>
    <row r="198" spans="5:15" ht="12.75"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</row>
    <row r="199" spans="5:15" ht="12.75"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</row>
    <row r="200" spans="5:15" ht="12.75"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</row>
    <row r="201" spans="5:15" ht="12.75"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</row>
    <row r="202" spans="5:15" ht="12.75"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</row>
    <row r="203" spans="5:15" ht="12.75"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</row>
    <row r="204" spans="5:15" ht="12.75"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</row>
    <row r="205" spans="5:15" ht="12.75"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</row>
    <row r="206" spans="5:15" ht="12.75"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</row>
    <row r="207" spans="5:15" ht="12.75"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</row>
    <row r="208" spans="5:15" ht="12.75"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</row>
    <row r="209" spans="5:15" ht="12.75"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</row>
    <row r="210" spans="5:15" ht="12.75"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</row>
    <row r="211" spans="5:15" ht="12.75"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</row>
    <row r="212" spans="5:15" ht="12.75"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</row>
    <row r="213" spans="5:15" ht="12.75"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</row>
    <row r="214" spans="5:15" ht="12.75"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</row>
    <row r="215" spans="5:15" ht="12.75"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</row>
    <row r="216" spans="5:15" ht="12.75"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</row>
    <row r="217" spans="5:15" ht="12.75"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</row>
    <row r="218" spans="5:15" ht="12.75"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</row>
    <row r="219" spans="5:15" ht="12.75"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</row>
    <row r="220" spans="5:15" ht="12.75"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</row>
    <row r="221" spans="5:15" ht="12.75"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</row>
    <row r="222" spans="5:15" ht="12.75"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</row>
    <row r="223" spans="5:15" ht="12.75"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</row>
    <row r="224" spans="5:15" ht="12.75"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</row>
    <row r="225" spans="5:15" ht="12.75"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</row>
    <row r="226" spans="5:15" ht="12.75"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</row>
    <row r="227" spans="5:15" ht="12.75"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</row>
    <row r="228" spans="5:15" ht="12.75"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</row>
    <row r="229" spans="5:15" ht="12.75"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</row>
    <row r="230" spans="5:15" ht="12.75"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</row>
    <row r="231" spans="5:15" ht="12.75"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</row>
    <row r="232" spans="5:15" ht="12.75"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</row>
    <row r="233" spans="5:15" ht="12.75"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</row>
    <row r="234" spans="5:15" ht="12.75"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</row>
    <row r="235" spans="5:15" ht="12.75"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</row>
    <row r="236" spans="5:15" ht="12.75"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</row>
    <row r="237" spans="5:15" ht="12.75"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</row>
    <row r="238" spans="5:15" ht="12.75"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</row>
    <row r="239" spans="5:15" ht="12.75"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</row>
    <row r="240" spans="5:15" ht="12.75"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</row>
    <row r="241" spans="5:15" ht="12.75"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</row>
    <row r="242" spans="5:15" ht="12.75"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</row>
    <row r="243" spans="5:15" ht="12.75"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</row>
    <row r="244" spans="5:15" ht="12.75"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</row>
    <row r="245" spans="5:15" ht="12.75"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</row>
    <row r="246" spans="5:15" ht="12.75"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</row>
    <row r="247" spans="5:15" ht="12.75"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</row>
    <row r="248" spans="5:15" ht="12.75">
      <c r="E248" s="229"/>
      <c r="F248" s="229"/>
      <c r="G248" s="229"/>
      <c r="H248" s="229"/>
      <c r="I248" s="229"/>
      <c r="J248" s="229"/>
      <c r="K248" s="229"/>
      <c r="L248" s="229"/>
      <c r="M248" s="229"/>
      <c r="N248" s="229"/>
      <c r="O248" s="229"/>
    </row>
    <row r="249" spans="5:15" ht="12.75"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</row>
    <row r="250" spans="5:15" ht="12.75"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</row>
    <row r="251" spans="5:15" ht="12.75"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</row>
    <row r="252" spans="5:15" ht="12.75"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</row>
    <row r="253" spans="5:15" ht="12.75">
      <c r="E253" s="229"/>
      <c r="F253" s="229"/>
      <c r="G253" s="229"/>
      <c r="H253" s="229"/>
      <c r="I253" s="229"/>
      <c r="J253" s="229"/>
      <c r="K253" s="229"/>
      <c r="L253" s="229"/>
      <c r="M253" s="229"/>
      <c r="N253" s="229"/>
      <c r="O253" s="229"/>
    </row>
    <row r="254" spans="5:15" ht="12.75"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  <c r="O254" s="229"/>
    </row>
    <row r="255" spans="5:15" ht="12.75"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  <c r="O255" s="229"/>
    </row>
    <row r="256" spans="5:15" ht="12.75"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</row>
    <row r="257" spans="5:15" ht="12.75">
      <c r="E257" s="229"/>
      <c r="F257" s="229"/>
      <c r="G257" s="229"/>
      <c r="H257" s="229"/>
      <c r="I257" s="229"/>
      <c r="J257" s="229"/>
      <c r="K257" s="229"/>
      <c r="L257" s="229"/>
      <c r="M257" s="229"/>
      <c r="N257" s="229"/>
      <c r="O257" s="229"/>
    </row>
    <row r="258" spans="5:15" ht="12.75"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</row>
    <row r="259" spans="5:15" ht="12.75"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229"/>
    </row>
    <row r="260" spans="5:15" ht="12.75"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</row>
    <row r="261" spans="5:15" ht="12.75"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</row>
    <row r="262" spans="5:15" ht="12.75">
      <c r="E262" s="229"/>
      <c r="F262" s="229"/>
      <c r="G262" s="229"/>
      <c r="H262" s="229"/>
      <c r="I262" s="229"/>
      <c r="J262" s="229"/>
      <c r="K262" s="229"/>
      <c r="L262" s="229"/>
      <c r="M262" s="229"/>
      <c r="N262" s="229"/>
      <c r="O262" s="229"/>
    </row>
    <row r="263" spans="5:15" ht="12.75">
      <c r="E263" s="229"/>
      <c r="F263" s="229"/>
      <c r="G263" s="229"/>
      <c r="H263" s="229"/>
      <c r="I263" s="229"/>
      <c r="J263" s="229"/>
      <c r="K263" s="229"/>
      <c r="L263" s="229"/>
      <c r="M263" s="229"/>
      <c r="N263" s="229"/>
      <c r="O263" s="229"/>
    </row>
    <row r="264" spans="5:15" ht="12.75">
      <c r="E264" s="229"/>
      <c r="F264" s="229"/>
      <c r="G264" s="229"/>
      <c r="H264" s="229"/>
      <c r="I264" s="229"/>
      <c r="J264" s="229"/>
      <c r="K264" s="229"/>
      <c r="L264" s="229"/>
      <c r="M264" s="229"/>
      <c r="N264" s="229"/>
      <c r="O264" s="229"/>
    </row>
    <row r="265" spans="5:15" ht="12.75"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229"/>
    </row>
    <row r="266" spans="5:15" ht="12.75"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</row>
    <row r="267" spans="5:15" ht="12.75">
      <c r="E267" s="229"/>
      <c r="F267" s="229"/>
      <c r="G267" s="229"/>
      <c r="H267" s="229"/>
      <c r="I267" s="229"/>
      <c r="J267" s="229"/>
      <c r="K267" s="229"/>
      <c r="L267" s="229"/>
      <c r="M267" s="229"/>
      <c r="N267" s="229"/>
      <c r="O267" s="229"/>
    </row>
    <row r="268" spans="5:15" ht="12.75"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</row>
    <row r="269" spans="5:15" ht="12.75"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</row>
    <row r="270" spans="5:15" ht="12.75"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229"/>
    </row>
    <row r="271" spans="5:15" ht="12.75"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</row>
    <row r="272" spans="5:15" ht="12.75"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</row>
    <row r="273" spans="5:15" ht="12.75">
      <c r="E273" s="229"/>
      <c r="F273" s="229"/>
      <c r="G273" s="229"/>
      <c r="H273" s="229"/>
      <c r="I273" s="229"/>
      <c r="J273" s="229"/>
      <c r="K273" s="229"/>
      <c r="L273" s="229"/>
      <c r="M273" s="229"/>
      <c r="N273" s="229"/>
      <c r="O273" s="229"/>
    </row>
    <row r="274" spans="5:15" ht="12.75"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</row>
    <row r="275" spans="5:15" ht="12.75"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</row>
    <row r="276" spans="5:15" ht="12.75"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</row>
    <row r="277" spans="5:15" ht="12.75"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</row>
    <row r="278" spans="5:15" ht="12.75"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</row>
    <row r="279" spans="5:15" ht="12.75"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</row>
    <row r="280" spans="5:15" ht="12.75"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</row>
    <row r="281" spans="5:15" ht="12.75"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</row>
    <row r="282" spans="5:15" ht="12.75"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</row>
    <row r="283" spans="5:15" ht="12.75"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  <c r="O283" s="229"/>
    </row>
    <row r="284" spans="5:15" ht="12.75"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</row>
    <row r="285" spans="5:15" ht="12.75"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  <c r="O285" s="229"/>
    </row>
    <row r="286" spans="5:15" ht="12.75"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</row>
    <row r="287" spans="5:15" ht="12.75"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</row>
    <row r="288" spans="5:15" ht="12.75"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  <c r="O288" s="229"/>
    </row>
    <row r="289" spans="5:15" ht="12.75"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</row>
    <row r="290" spans="5:15" ht="12.75"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</row>
    <row r="291" spans="5:15" ht="12.75"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</row>
    <row r="292" spans="5:15" ht="12.75"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</row>
    <row r="293" spans="5:15" ht="12.75"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</row>
    <row r="294" spans="5:15" ht="12.75"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29"/>
    </row>
    <row r="295" spans="5:15" ht="12.75">
      <c r="E295" s="229"/>
      <c r="F295" s="229"/>
      <c r="G295" s="229"/>
      <c r="H295" s="229"/>
      <c r="I295" s="229"/>
      <c r="J295" s="229"/>
      <c r="K295" s="229"/>
      <c r="L295" s="229"/>
      <c r="M295" s="229"/>
      <c r="N295" s="229"/>
      <c r="O295" s="229"/>
    </row>
    <row r="296" spans="5:15" ht="12.75"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</row>
    <row r="297" spans="5:15" ht="12.75">
      <c r="E297" s="229"/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</row>
    <row r="298" spans="5:15" ht="12.75"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</row>
    <row r="299" spans="5:15" ht="12.75"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</row>
    <row r="300" spans="5:15" ht="12.75">
      <c r="E300" s="229"/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</row>
    <row r="301" spans="5:15" ht="12.75">
      <c r="E301" s="229"/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</row>
    <row r="302" spans="5:15" ht="12.75"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</row>
    <row r="303" spans="5:15" ht="12.75">
      <c r="E303" s="229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</row>
    <row r="304" spans="5:15" ht="12.75">
      <c r="E304" s="229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</row>
    <row r="305" spans="5:15" ht="12.75">
      <c r="E305" s="229"/>
      <c r="F305" s="229"/>
      <c r="G305" s="229"/>
      <c r="H305" s="229"/>
      <c r="I305" s="229"/>
      <c r="J305" s="229"/>
      <c r="K305" s="229"/>
      <c r="L305" s="229"/>
      <c r="M305" s="229"/>
      <c r="N305" s="229"/>
      <c r="O305" s="229"/>
    </row>
    <row r="306" spans="5:15" ht="12.75"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29"/>
    </row>
    <row r="307" spans="5:15" ht="12.75">
      <c r="E307" s="229"/>
      <c r="F307" s="229"/>
      <c r="G307" s="229"/>
      <c r="H307" s="229"/>
      <c r="I307" s="229"/>
      <c r="J307" s="229"/>
      <c r="K307" s="229"/>
      <c r="L307" s="229"/>
      <c r="M307" s="229"/>
      <c r="N307" s="229"/>
      <c r="O307" s="229"/>
    </row>
    <row r="308" spans="5:15" ht="12.75"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</row>
    <row r="309" spans="5:15" ht="12.75">
      <c r="E309" s="229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</row>
    <row r="310" spans="5:15" ht="12.75">
      <c r="E310" s="229"/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</row>
    <row r="311" spans="5:15" ht="12.75"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</row>
    <row r="312" spans="5:15" ht="12.75">
      <c r="E312" s="229"/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</row>
    <row r="313" spans="5:15" ht="12.75"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</row>
    <row r="314" spans="5:15" ht="12.75"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</row>
    <row r="315" spans="5:15" ht="12.75">
      <c r="E315" s="229"/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</row>
    <row r="316" spans="5:15" ht="12.75">
      <c r="E316" s="229"/>
      <c r="F316" s="229"/>
      <c r="G316" s="229"/>
      <c r="H316" s="229"/>
      <c r="I316" s="229"/>
      <c r="J316" s="229"/>
      <c r="K316" s="229"/>
      <c r="L316" s="229"/>
      <c r="M316" s="229"/>
      <c r="N316" s="229"/>
      <c r="O316" s="229"/>
    </row>
  </sheetData>
  <sheetProtection/>
  <mergeCells count="16">
    <mergeCell ref="O8:O10"/>
    <mergeCell ref="E9:G9"/>
    <mergeCell ref="H9:J9"/>
    <mergeCell ref="K9:M9"/>
    <mergeCell ref="A8:A10"/>
    <mergeCell ref="B8:B10"/>
    <mergeCell ref="C8:C10"/>
    <mergeCell ref="D8:D10"/>
    <mergeCell ref="E8:M8"/>
    <mergeCell ref="N8:N10"/>
    <mergeCell ref="A7:O7"/>
    <mergeCell ref="A1:O1"/>
    <mergeCell ref="A2:O2"/>
    <mergeCell ref="A3:O3"/>
    <mergeCell ref="A4:O4"/>
    <mergeCell ref="A6:O6"/>
  </mergeCells>
  <printOptions/>
  <pageMargins left="0.3937007874015748" right="0.1968503937007874" top="0.35433070866141736" bottom="0.35433070866141736" header="0.5118110236220472" footer="0.4330708661417323"/>
  <pageSetup horizontalDpi="600" verticalDpi="600" orientation="landscape" paperSize="9" r:id="rId2"/>
  <headerFooter alignWithMargins="0">
    <oddFooter>&amp;L&amp;"Times New Roman,обычный"
Главный судья соревнований 
Главный секретарь соревнований &amp;C&amp;"Times New Roman,обычный"                                
                      Чачина Ю.Ю.
                         Смирнова С.А.</oddFooter>
  </headerFooter>
  <rowBreaks count="1" manualBreakCount="1">
    <brk id="30" max="9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76"/>
  <sheetViews>
    <sheetView zoomScale="70" zoomScaleNormal="70"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9.57421875" style="0" customWidth="1"/>
    <col min="4" max="4" width="30.421875" style="0" customWidth="1"/>
    <col min="5" max="5" width="5.140625" style="0" customWidth="1"/>
    <col min="6" max="6" width="7.421875" style="0" customWidth="1"/>
    <col min="7" max="8" width="5.140625" style="0" customWidth="1"/>
    <col min="9" max="9" width="7.7109375" style="0" customWidth="1"/>
    <col min="10" max="11" width="5.140625" style="0" customWidth="1"/>
    <col min="12" max="12" width="7.7109375" style="0" customWidth="1"/>
    <col min="13" max="14" width="5.140625" style="0" customWidth="1"/>
    <col min="15" max="15" width="6.8515625" style="0" customWidth="1"/>
    <col min="16" max="16" width="5.140625" style="0" customWidth="1"/>
    <col min="17" max="17" width="7.8515625" style="0" customWidth="1"/>
    <col min="18" max="18" width="6.140625" style="0" customWidth="1"/>
  </cols>
  <sheetData>
    <row r="1" spans="1:18" ht="15.75">
      <c r="A1" s="265" t="str">
        <f>'[3]const'!C4</f>
        <v>Министерство спорта Российской Федерации 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5.75">
      <c r="A2" s="265" t="str">
        <f>'[3]const'!C5</f>
        <v>Союз Конькобежцев России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22.5">
      <c r="A3" s="266" t="str">
        <f>'[3]const'!C2</f>
        <v>Первенство России по шорт-треку среди юниоров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ht="21" customHeight="1">
      <c r="A4" s="266" t="str">
        <f>'[3]const'!C3</f>
        <v>(отдельные дистанции и эстафета)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7.25" customHeight="1">
      <c r="A5" s="1"/>
      <c r="B5" s="2" t="str">
        <f>'[3]const'!C19</f>
        <v>г. Санкт-Петербург, ДС "Юбилейный"</v>
      </c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tr">
        <f>'[3]const'!C8</f>
        <v>06 апреля 2015 г.</v>
      </c>
      <c r="R5" s="1"/>
    </row>
    <row r="6" spans="1:18" ht="17.25" customHeight="1">
      <c r="A6" s="249" t="s">
        <v>227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</row>
    <row r="7" spans="1:18" ht="17.25" customHeight="1" thickBot="1">
      <c r="A7" s="246" t="str">
        <f>'[3]const'!C11</f>
        <v>ЮНИОРЫ</v>
      </c>
      <c r="B7" s="246"/>
      <c r="C7" s="246"/>
      <c r="D7" s="246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46"/>
    </row>
    <row r="8" spans="1:18" ht="17.25" customHeight="1" thickBot="1">
      <c r="A8" s="267" t="s">
        <v>8</v>
      </c>
      <c r="B8" s="270" t="s">
        <v>9</v>
      </c>
      <c r="C8" s="273" t="s">
        <v>10</v>
      </c>
      <c r="D8" s="259" t="str">
        <f>'[3]const'!C20</f>
        <v>Субъект РФ</v>
      </c>
      <c r="E8" s="279" t="str">
        <f>'[3]const'!C16</f>
        <v>500 метров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50" t="s">
        <v>13</v>
      </c>
      <c r="R8" s="281" t="s">
        <v>14</v>
      </c>
    </row>
    <row r="9" spans="1:18" ht="18" customHeight="1">
      <c r="A9" s="268"/>
      <c r="B9" s="271"/>
      <c r="C9" s="274"/>
      <c r="D9" s="260"/>
      <c r="E9" s="284" t="s">
        <v>15</v>
      </c>
      <c r="F9" s="285"/>
      <c r="G9" s="285"/>
      <c r="H9" s="284" t="s">
        <v>159</v>
      </c>
      <c r="I9" s="285"/>
      <c r="J9" s="286"/>
      <c r="K9" s="285" t="s">
        <v>16</v>
      </c>
      <c r="L9" s="285"/>
      <c r="M9" s="285"/>
      <c r="N9" s="284" t="s">
        <v>17</v>
      </c>
      <c r="O9" s="285"/>
      <c r="P9" s="286"/>
      <c r="Q9" s="251"/>
      <c r="R9" s="282"/>
    </row>
    <row r="10" spans="1:18" ht="50.25" customHeight="1" thickBot="1">
      <c r="A10" s="269"/>
      <c r="B10" s="272"/>
      <c r="C10" s="275"/>
      <c r="D10" s="261"/>
      <c r="E10" s="7" t="s">
        <v>18</v>
      </c>
      <c r="F10" s="8" t="s">
        <v>19</v>
      </c>
      <c r="G10" s="61" t="s">
        <v>20</v>
      </c>
      <c r="H10" s="11" t="s">
        <v>18</v>
      </c>
      <c r="I10" s="62" t="s">
        <v>19</v>
      </c>
      <c r="J10" s="9" t="s">
        <v>20</v>
      </c>
      <c r="K10" s="10" t="s">
        <v>18</v>
      </c>
      <c r="L10" s="8" t="s">
        <v>19</v>
      </c>
      <c r="M10" s="61" t="s">
        <v>20</v>
      </c>
      <c r="N10" s="11" t="s">
        <v>18</v>
      </c>
      <c r="O10" s="12" t="s">
        <v>19</v>
      </c>
      <c r="P10" s="61" t="s">
        <v>20</v>
      </c>
      <c r="Q10" s="252"/>
      <c r="R10" s="283"/>
    </row>
    <row r="11" spans="1:18" s="1" customFormat="1" ht="15" customHeight="1">
      <c r="A11" s="221">
        <v>1</v>
      </c>
      <c r="B11" s="222">
        <v>45</v>
      </c>
      <c r="C11" s="15" t="s">
        <v>251</v>
      </c>
      <c r="D11" s="44" t="s">
        <v>328</v>
      </c>
      <c r="E11" s="64">
        <v>5</v>
      </c>
      <c r="F11" s="65" t="s">
        <v>419</v>
      </c>
      <c r="G11" s="66">
        <v>1</v>
      </c>
      <c r="H11" s="64" t="s">
        <v>32</v>
      </c>
      <c r="I11" s="65" t="s">
        <v>420</v>
      </c>
      <c r="J11" s="66">
        <v>1</v>
      </c>
      <c r="K11" s="20">
        <v>1</v>
      </c>
      <c r="L11" s="65" t="s">
        <v>421</v>
      </c>
      <c r="M11" s="20">
        <v>2</v>
      </c>
      <c r="N11" s="17" t="s">
        <v>326</v>
      </c>
      <c r="O11" s="65" t="s">
        <v>422</v>
      </c>
      <c r="P11" s="19">
        <v>1</v>
      </c>
      <c r="Q11" s="71">
        <f>IF((MIN(_xlfn.IFERROR(VALUE(MID(F11,1,2))+VALUE(MID(F11,4,3))/1000,999),_xlfn.IFERROR(VALUE(MID(#REF!,1,2))+VALUE(MID(#REF!,4,3))/1000,999),_xlfn.IFERROR(VALUE(MID(I11,1,2))+VALUE(MID(I11,4,3))/1000,999),_xlfn.IFERROR(VALUE(MID(L11,1,2))+VALUE(MID(L11,4,3))/1000,999),_xlfn.IFERROR(VALUE(MID(O11,1,2))+VALUE(MID(O11,4,3))/1000,999)))=999,"",MIN(_xlfn.IFERROR(VALUE(MID(F11,1,2))+VALUE(MID(F11,4,3))/1000,999),_xlfn.IFERROR(VALUE(MID(#REF!,1,2))+VALUE(MID(#REF!,4,3))/1000,999),_xlfn.IFERROR(VALUE(MID(I11,1,2))+VALUE(MID(I11,4,3))/1000,999),_xlfn.IFERROR(VALUE(MID(L11,1,2))+VALUE(MID(L11,4,3))/1000,999),_xlfn.IFERROR(VALUE(MID(O11,1,2))+VALUE(MID(O11,4,3))/1000,999)))</f>
        <v>42.6</v>
      </c>
      <c r="R11" s="68" t="str">
        <f aca="true" t="shared" si="0" ref="R11:R51">IF(Q11&lt;=43.5,"МС",IF(Q11&lt;=46,"КМС",IF(Q11&lt;=49,"1р",IF(Q11&lt;=52.5,"2р",IF(Q11&lt;=56,"3р",IF(Q11&lt;=63.5,"1ю",IF(Q11&lt;=67,"2ю",IF(Q11&lt;=70,"3ю",""))))))))</f>
        <v>МС</v>
      </c>
    </row>
    <row r="12" spans="1:18" s="1" customFormat="1" ht="15" customHeight="1">
      <c r="A12" s="223">
        <v>2</v>
      </c>
      <c r="B12" s="222">
        <v>41</v>
      </c>
      <c r="C12" s="37" t="s">
        <v>271</v>
      </c>
      <c r="D12" s="44" t="s">
        <v>338</v>
      </c>
      <c r="E12" s="57">
        <v>4</v>
      </c>
      <c r="F12" s="69" t="s">
        <v>423</v>
      </c>
      <c r="G12" s="70">
        <v>1</v>
      </c>
      <c r="H12" s="57" t="s">
        <v>42</v>
      </c>
      <c r="I12" s="69" t="s">
        <v>424</v>
      </c>
      <c r="J12" s="70">
        <v>1</v>
      </c>
      <c r="K12" s="33">
        <v>1</v>
      </c>
      <c r="L12" s="69" t="s">
        <v>425</v>
      </c>
      <c r="M12" s="33">
        <v>1</v>
      </c>
      <c r="N12" s="31" t="s">
        <v>326</v>
      </c>
      <c r="O12" s="69" t="s">
        <v>426</v>
      </c>
      <c r="P12" s="30">
        <v>2</v>
      </c>
      <c r="Q12" s="71">
        <f>IF((MIN(_xlfn.IFERROR(VALUE(MID(F12,1,2))+VALUE(MID(F12,4,3))/1000,999),_xlfn.IFERROR(VALUE(MID(#REF!,1,2))+VALUE(MID(#REF!,4,3))/1000,999),_xlfn.IFERROR(VALUE(MID(I12,1,2))+VALUE(MID(I12,4,3))/1000,999),_xlfn.IFERROR(VALUE(MID(L12,1,2))+VALUE(MID(L12,4,3))/1000,999),_xlfn.IFERROR(VALUE(MID(O12,1,2))+VALUE(MID(O12,4,3))/1000,999)))=999,"",MIN(_xlfn.IFERROR(VALUE(MID(F12,1,2))+VALUE(MID(F12,4,3))/1000,999),_xlfn.IFERROR(VALUE(MID(#REF!,1,2))+VALUE(MID(#REF!,4,3))/1000,999),_xlfn.IFERROR(VALUE(MID(I12,1,2))+VALUE(MID(I12,4,3))/1000,999),_xlfn.IFERROR(VALUE(MID(L12,1,2))+VALUE(MID(L12,4,3))/1000,999),_xlfn.IFERROR(VALUE(MID(O12,1,2))+VALUE(MID(O12,4,3))/1000,999)))</f>
        <v>42.3</v>
      </c>
      <c r="R12" s="85" t="str">
        <f t="shared" si="0"/>
        <v>МС</v>
      </c>
    </row>
    <row r="13" spans="1:18" s="1" customFormat="1" ht="15" customHeight="1">
      <c r="A13" s="223">
        <v>3</v>
      </c>
      <c r="B13" s="224">
        <v>43</v>
      </c>
      <c r="C13" s="47" t="s">
        <v>280</v>
      </c>
      <c r="D13" s="42" t="s">
        <v>93</v>
      </c>
      <c r="E13" s="57">
        <v>1</v>
      </c>
      <c r="F13" s="69" t="s">
        <v>427</v>
      </c>
      <c r="G13" s="70">
        <v>1</v>
      </c>
      <c r="H13" s="57" t="s">
        <v>24</v>
      </c>
      <c r="I13" s="69" t="s">
        <v>428</v>
      </c>
      <c r="J13" s="70">
        <v>2</v>
      </c>
      <c r="K13" s="33">
        <v>2</v>
      </c>
      <c r="L13" s="69" t="s">
        <v>429</v>
      </c>
      <c r="M13" s="33">
        <v>2</v>
      </c>
      <c r="N13" s="31" t="s">
        <v>326</v>
      </c>
      <c r="O13" s="69" t="s">
        <v>428</v>
      </c>
      <c r="P13" s="30">
        <v>3</v>
      </c>
      <c r="Q13" s="71">
        <f>IF((MIN(_xlfn.IFERROR(VALUE(MID(F13,1,2))+VALUE(MID(F13,4,3))/1000,999),_xlfn.IFERROR(VALUE(MID(#REF!,1,2))+VALUE(MID(#REF!,4,3))/1000,999),_xlfn.IFERROR(VALUE(MID(I13,1,2))+VALUE(MID(I13,4,3))/1000,999),_xlfn.IFERROR(VALUE(MID(L13,1,2))+VALUE(MID(L13,4,3))/1000,999),_xlfn.IFERROR(VALUE(MID(O13,1,2))+VALUE(MID(O13,4,3))/1000,999)))=999,"",MIN(_xlfn.IFERROR(VALUE(MID(F13,1,2))+VALUE(MID(F13,4,3))/1000,999),_xlfn.IFERROR(VALUE(MID(#REF!,1,2))+VALUE(MID(#REF!,4,3))/1000,999),_xlfn.IFERROR(VALUE(MID(I13,1,2))+VALUE(MID(I13,4,3))/1000,999),_xlfn.IFERROR(VALUE(MID(L13,1,2))+VALUE(MID(L13,4,3))/1000,999),_xlfn.IFERROR(VALUE(MID(O13,1,2))+VALUE(MID(O13,4,3))/1000,999)))</f>
        <v>42.82</v>
      </c>
      <c r="R13" s="85" t="str">
        <f t="shared" si="0"/>
        <v>МС</v>
      </c>
    </row>
    <row r="14" spans="1:131" s="36" customFormat="1" ht="15" customHeight="1">
      <c r="A14" s="223">
        <v>4</v>
      </c>
      <c r="B14" s="222">
        <v>20</v>
      </c>
      <c r="C14" s="37" t="s">
        <v>322</v>
      </c>
      <c r="D14" s="42" t="s">
        <v>323</v>
      </c>
      <c r="E14" s="57">
        <v>7</v>
      </c>
      <c r="F14" s="69" t="s">
        <v>430</v>
      </c>
      <c r="G14" s="70">
        <v>1</v>
      </c>
      <c r="H14" s="57" t="s">
        <v>161</v>
      </c>
      <c r="I14" s="69" t="s">
        <v>431</v>
      </c>
      <c r="J14" s="70">
        <v>1</v>
      </c>
      <c r="K14" s="33">
        <v>2</v>
      </c>
      <c r="L14" s="69" t="s">
        <v>432</v>
      </c>
      <c r="M14" s="33">
        <v>1</v>
      </c>
      <c r="N14" s="31" t="s">
        <v>326</v>
      </c>
      <c r="O14" s="69" t="s">
        <v>103</v>
      </c>
      <c r="P14" s="30"/>
      <c r="Q14" s="71">
        <f>IF((MIN(_xlfn.IFERROR(VALUE(MID(F14,1,2))+VALUE(MID(F14,4,3))/1000,999),_xlfn.IFERROR(VALUE(MID(#REF!,1,2))+VALUE(MID(#REF!,4,3))/1000,999),_xlfn.IFERROR(VALUE(MID(I14,1,2))+VALUE(MID(I14,4,3))/1000,999),_xlfn.IFERROR(VALUE(MID(L14,1,2))+VALUE(MID(L14,4,3))/1000,999),_xlfn.IFERROR(VALUE(MID(O14,1,2))+VALUE(MID(O14,4,3))/1000,999)))=999,"",MIN(_xlfn.IFERROR(VALUE(MID(F14,1,2))+VALUE(MID(F14,4,3))/1000,999),_xlfn.IFERROR(VALUE(MID(#REF!,1,2))+VALUE(MID(#REF!,4,3))/1000,999),_xlfn.IFERROR(VALUE(MID(I14,1,2))+VALUE(MID(I14,4,3))/1000,999),_xlfn.IFERROR(VALUE(MID(L14,1,2))+VALUE(MID(L14,4,3))/1000,999),_xlfn.IFERROR(VALUE(MID(O14,1,2))+VALUE(MID(O14,4,3))/1000,999)))</f>
        <v>42.61</v>
      </c>
      <c r="R14" s="85" t="str">
        <f t="shared" si="0"/>
        <v>МС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</row>
    <row r="15" spans="1:131" s="1" customFormat="1" ht="15" customHeight="1">
      <c r="A15" s="223">
        <v>5</v>
      </c>
      <c r="B15" s="222">
        <v>5</v>
      </c>
      <c r="C15" s="37" t="s">
        <v>242</v>
      </c>
      <c r="D15" s="42" t="s">
        <v>237</v>
      </c>
      <c r="E15" s="72">
        <v>2</v>
      </c>
      <c r="F15" s="69" t="s">
        <v>433</v>
      </c>
      <c r="G15" s="74">
        <v>1</v>
      </c>
      <c r="H15" s="72" t="s">
        <v>24</v>
      </c>
      <c r="I15" s="73" t="s">
        <v>434</v>
      </c>
      <c r="J15" s="74">
        <v>1</v>
      </c>
      <c r="K15" s="33">
        <v>2</v>
      </c>
      <c r="L15" s="73" t="s">
        <v>430</v>
      </c>
      <c r="M15" s="33">
        <v>3</v>
      </c>
      <c r="N15" s="38" t="s">
        <v>347</v>
      </c>
      <c r="O15" s="73" t="s">
        <v>435</v>
      </c>
      <c r="P15" s="30">
        <v>1</v>
      </c>
      <c r="Q15" s="71">
        <f>IF((MIN(_xlfn.IFERROR(VALUE(MID(F15,1,2))+VALUE(MID(F15,4,3))/1000,999),_xlfn.IFERROR(VALUE(MID(#REF!,1,2))+VALUE(MID(#REF!,4,3))/1000,999),_xlfn.IFERROR(VALUE(MID(I15,1,2))+VALUE(MID(I15,4,3))/1000,999),_xlfn.IFERROR(VALUE(MID(L15,1,2))+VALUE(MID(L15,4,3))/1000,999),_xlfn.IFERROR(VALUE(MID(O15,1,2))+VALUE(MID(O15,4,3))/1000,999)))=999,"",MIN(_xlfn.IFERROR(VALUE(MID(F15,1,2))+VALUE(MID(F15,4,3))/1000,999),_xlfn.IFERROR(VALUE(MID(#REF!,1,2))+VALUE(MID(#REF!,4,3))/1000,999),_xlfn.IFERROR(VALUE(MID(I15,1,2))+VALUE(MID(I15,4,3))/1000,999),_xlfn.IFERROR(VALUE(MID(L15,1,2))+VALUE(MID(L15,4,3))/1000,999),_xlfn.IFERROR(VALUE(MID(O15,1,2))+VALUE(MID(O15,4,3))/1000,999)))</f>
        <v>43.03</v>
      </c>
      <c r="R15" s="85" t="str">
        <f t="shared" si="0"/>
        <v>МС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</row>
    <row r="16" spans="1:131" s="1" customFormat="1" ht="15" customHeight="1">
      <c r="A16" s="223">
        <v>6</v>
      </c>
      <c r="B16" s="222">
        <v>6</v>
      </c>
      <c r="C16" s="37" t="s">
        <v>245</v>
      </c>
      <c r="D16" s="42" t="s">
        <v>237</v>
      </c>
      <c r="E16" s="57">
        <v>3</v>
      </c>
      <c r="F16" s="69" t="s">
        <v>436</v>
      </c>
      <c r="G16" s="70">
        <v>1</v>
      </c>
      <c r="H16" s="57" t="s">
        <v>32</v>
      </c>
      <c r="I16" s="73" t="s">
        <v>437</v>
      </c>
      <c r="J16" s="70">
        <v>2</v>
      </c>
      <c r="K16" s="33">
        <v>1</v>
      </c>
      <c r="L16" s="69" t="s">
        <v>438</v>
      </c>
      <c r="M16" s="33">
        <v>4</v>
      </c>
      <c r="N16" s="31" t="s">
        <v>347</v>
      </c>
      <c r="O16" s="69" t="s">
        <v>427</v>
      </c>
      <c r="P16" s="30">
        <v>2</v>
      </c>
      <c r="Q16" s="71">
        <f>IF((MIN(_xlfn.IFERROR(VALUE(MID(F16,1,2))+VALUE(MID(F16,4,3))/1000,999),_xlfn.IFERROR(VALUE(MID(#REF!,1,2))+VALUE(MID(#REF!,4,3))/1000,999),_xlfn.IFERROR(VALUE(MID(I16,1,2))+VALUE(MID(I16,4,3))/1000,999),_xlfn.IFERROR(VALUE(MID(L16,1,2))+VALUE(MID(L16,4,3))/1000,999),_xlfn.IFERROR(VALUE(MID(O16,1,2))+VALUE(MID(O16,4,3))/1000,999)))=999,"",MIN(_xlfn.IFERROR(VALUE(MID(F16,1,2))+VALUE(MID(F16,4,3))/1000,999),_xlfn.IFERROR(VALUE(MID(#REF!,1,2))+VALUE(MID(#REF!,4,3))/1000,999),_xlfn.IFERROR(VALUE(MID(I16,1,2))+VALUE(MID(I16,4,3))/1000,999),_xlfn.IFERROR(VALUE(MID(L16,1,2))+VALUE(MID(L16,4,3))/1000,999),_xlfn.IFERROR(VALUE(MID(O16,1,2))+VALUE(MID(O16,4,3))/1000,999)))</f>
        <v>43.65</v>
      </c>
      <c r="R16" s="85" t="str">
        <f t="shared" si="0"/>
        <v>КМС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</row>
    <row r="17" spans="1:131" s="1" customFormat="1" ht="15" customHeight="1">
      <c r="A17" s="223">
        <v>7</v>
      </c>
      <c r="B17" s="222">
        <v>15</v>
      </c>
      <c r="C17" s="37" t="s">
        <v>256</v>
      </c>
      <c r="D17" s="42" t="s">
        <v>88</v>
      </c>
      <c r="E17" s="57">
        <v>8</v>
      </c>
      <c r="F17" s="69" t="s">
        <v>439</v>
      </c>
      <c r="G17" s="70">
        <v>1</v>
      </c>
      <c r="H17" s="57" t="s">
        <v>161</v>
      </c>
      <c r="I17" s="73" t="s">
        <v>440</v>
      </c>
      <c r="J17" s="70">
        <v>2</v>
      </c>
      <c r="K17" s="33">
        <v>2</v>
      </c>
      <c r="L17" s="69" t="s">
        <v>441</v>
      </c>
      <c r="M17" s="33">
        <v>4</v>
      </c>
      <c r="N17" s="31" t="s">
        <v>347</v>
      </c>
      <c r="O17" s="69" t="s">
        <v>442</v>
      </c>
      <c r="P17" s="30">
        <v>3</v>
      </c>
      <c r="Q17" s="71">
        <f>IF((MIN(_xlfn.IFERROR(VALUE(MID(F17,1,2))+VALUE(MID(F17,4,3))/1000,999),_xlfn.IFERROR(VALUE(MID(#REF!,1,2))+VALUE(MID(#REF!,4,3))/1000,999),_xlfn.IFERROR(VALUE(MID(I17,1,2))+VALUE(MID(I17,4,3))/1000,999),_xlfn.IFERROR(VALUE(MID(L17,1,2))+VALUE(MID(L17,4,3))/1000,999),_xlfn.IFERROR(VALUE(MID(O17,1,2))+VALUE(MID(O17,4,3))/1000,999)))=999,"",MIN(_xlfn.IFERROR(VALUE(MID(F17,1,2))+VALUE(MID(F17,4,3))/1000,999),_xlfn.IFERROR(VALUE(MID(#REF!,1,2))+VALUE(MID(#REF!,4,3))/1000,999),_xlfn.IFERROR(VALUE(MID(I17,1,2))+VALUE(MID(I17,4,3))/1000,999),_xlfn.IFERROR(VALUE(MID(L17,1,2))+VALUE(MID(L17,4,3))/1000,999),_xlfn.IFERROR(VALUE(MID(O17,1,2))+VALUE(MID(O17,4,3))/1000,999)))</f>
        <v>42.87</v>
      </c>
      <c r="R17" s="85" t="str">
        <f t="shared" si="0"/>
        <v>МС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</row>
    <row r="18" spans="1:131" s="36" customFormat="1" ht="15" customHeight="1">
      <c r="A18" s="223">
        <v>8</v>
      </c>
      <c r="B18" s="222">
        <v>17</v>
      </c>
      <c r="C18" s="37" t="s">
        <v>261</v>
      </c>
      <c r="D18" s="42" t="s">
        <v>88</v>
      </c>
      <c r="E18" s="57">
        <v>6</v>
      </c>
      <c r="F18" s="69" t="s">
        <v>443</v>
      </c>
      <c r="G18" s="70">
        <v>1</v>
      </c>
      <c r="H18" s="57" t="s">
        <v>42</v>
      </c>
      <c r="I18" s="73" t="s">
        <v>444</v>
      </c>
      <c r="J18" s="70">
        <v>2</v>
      </c>
      <c r="K18" s="33">
        <v>1</v>
      </c>
      <c r="L18" s="69" t="s">
        <v>445</v>
      </c>
      <c r="M18" s="33">
        <v>3</v>
      </c>
      <c r="N18" s="31" t="s">
        <v>347</v>
      </c>
      <c r="O18" s="73" t="s">
        <v>446</v>
      </c>
      <c r="P18" s="30">
        <v>4</v>
      </c>
      <c r="Q18" s="71">
        <f>IF((MIN(_xlfn.IFERROR(VALUE(MID(F18,1,2))+VALUE(MID(F18,4,3))/1000,999),_xlfn.IFERROR(VALUE(MID(#REF!,1,2))+VALUE(MID(#REF!,4,3))/1000,999),_xlfn.IFERROR(VALUE(MID(I18,1,2))+VALUE(MID(I18,4,3))/1000,999),_xlfn.IFERROR(VALUE(MID(L18,1,2))+VALUE(MID(L18,4,3))/1000,999),_xlfn.IFERROR(VALUE(MID(O18,1,2))+VALUE(MID(O18,4,3))/1000,999)))=999,"",MIN(_xlfn.IFERROR(VALUE(MID(F18,1,2))+VALUE(MID(F18,4,3))/1000,999),_xlfn.IFERROR(VALUE(MID(#REF!,1,2))+VALUE(MID(#REF!,4,3))/1000,999),_xlfn.IFERROR(VALUE(MID(I18,1,2))+VALUE(MID(I18,4,3))/1000,999),_xlfn.IFERROR(VALUE(MID(L18,1,2))+VALUE(MID(L18,4,3))/1000,999),_xlfn.IFERROR(VALUE(MID(O18,1,2))+VALUE(MID(O18,4,3))/1000,999)))</f>
        <v>42.46</v>
      </c>
      <c r="R18" s="85" t="str">
        <f t="shared" si="0"/>
        <v>МС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</row>
    <row r="19" spans="1:131" s="1" customFormat="1" ht="15" customHeight="1">
      <c r="A19" s="223">
        <v>9</v>
      </c>
      <c r="B19" s="222">
        <v>44</v>
      </c>
      <c r="C19" s="37" t="s">
        <v>247</v>
      </c>
      <c r="D19" s="44" t="s">
        <v>328</v>
      </c>
      <c r="E19" s="72">
        <v>6</v>
      </c>
      <c r="F19" s="69" t="s">
        <v>447</v>
      </c>
      <c r="G19" s="74">
        <v>2</v>
      </c>
      <c r="H19" s="72" t="s">
        <v>161</v>
      </c>
      <c r="I19" s="73" t="s">
        <v>448</v>
      </c>
      <c r="J19" s="74">
        <v>3</v>
      </c>
      <c r="K19" s="33"/>
      <c r="L19" s="73"/>
      <c r="M19" s="33"/>
      <c r="N19" s="38"/>
      <c r="O19" s="73"/>
      <c r="P19" s="40"/>
      <c r="Q19" s="71">
        <f>IF((MIN(_xlfn.IFERROR(VALUE(MID(F19,1,2))+VALUE(MID(F19,4,3))/1000,999),_xlfn.IFERROR(VALUE(MID(#REF!,1,2))+VALUE(MID(#REF!,4,3))/1000,999),_xlfn.IFERROR(VALUE(MID(I19,1,2))+VALUE(MID(I19,4,3))/1000,999),_xlfn.IFERROR(VALUE(MID(L19,1,2))+VALUE(MID(L19,4,3))/1000,999),_xlfn.IFERROR(VALUE(MID(O19,1,2))+VALUE(MID(O19,4,3))/1000,999)))=999,"",MIN(_xlfn.IFERROR(VALUE(MID(F19,1,2))+VALUE(MID(F19,4,3))/1000,999),_xlfn.IFERROR(VALUE(MID(#REF!,1,2))+VALUE(MID(#REF!,4,3))/1000,999),_xlfn.IFERROR(VALUE(MID(I19,1,2))+VALUE(MID(I19,4,3))/1000,999),_xlfn.IFERROR(VALUE(MID(L19,1,2))+VALUE(MID(L19,4,3))/1000,999),_xlfn.IFERROR(VALUE(MID(O19,1,2))+VALUE(MID(O19,4,3))/1000,999)))</f>
        <v>42.92</v>
      </c>
      <c r="R19" s="85" t="str">
        <f t="shared" si="0"/>
        <v>МС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</row>
    <row r="20" spans="1:131" s="1" customFormat="1" ht="15" customHeight="1">
      <c r="A20" s="223">
        <v>10</v>
      </c>
      <c r="B20" s="222">
        <v>29</v>
      </c>
      <c r="C20" s="37" t="s">
        <v>277</v>
      </c>
      <c r="D20" s="42" t="s">
        <v>93</v>
      </c>
      <c r="E20" s="57">
        <v>2</v>
      </c>
      <c r="F20" s="69" t="s">
        <v>449</v>
      </c>
      <c r="G20" s="70">
        <v>2</v>
      </c>
      <c r="H20" s="57" t="s">
        <v>42</v>
      </c>
      <c r="I20" s="73" t="s">
        <v>450</v>
      </c>
      <c r="J20" s="70">
        <v>3</v>
      </c>
      <c r="K20" s="33"/>
      <c r="L20" s="69"/>
      <c r="M20" s="33"/>
      <c r="N20" s="31"/>
      <c r="O20" s="69"/>
      <c r="P20" s="30"/>
      <c r="Q20" s="71">
        <f>IF((MIN(_xlfn.IFERROR(VALUE(MID(F20,1,2))+VALUE(MID(F20,4,3))/1000,999),_xlfn.IFERROR(VALUE(MID(#REF!,1,2))+VALUE(MID(#REF!,4,3))/1000,999),_xlfn.IFERROR(VALUE(MID(I20,1,2))+VALUE(MID(I20,4,3))/1000,999),_xlfn.IFERROR(VALUE(MID(L20,1,2))+VALUE(MID(L20,4,3))/1000,999),_xlfn.IFERROR(VALUE(MID(O20,1,2))+VALUE(MID(O20,4,3))/1000,999)))=999,"",MIN(_xlfn.IFERROR(VALUE(MID(F20,1,2))+VALUE(MID(F20,4,3))/1000,999),_xlfn.IFERROR(VALUE(MID(#REF!,1,2))+VALUE(MID(#REF!,4,3))/1000,999),_xlfn.IFERROR(VALUE(MID(I20,1,2))+VALUE(MID(I20,4,3))/1000,999),_xlfn.IFERROR(VALUE(MID(L20,1,2))+VALUE(MID(L20,4,3))/1000,999),_xlfn.IFERROR(VALUE(MID(O20,1,2))+VALUE(MID(O20,4,3))/1000,999)))</f>
        <v>43.62</v>
      </c>
      <c r="R20" s="85" t="str">
        <f t="shared" si="0"/>
        <v>КМС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</row>
    <row r="21" spans="1:131" s="1" customFormat="1" ht="15" customHeight="1">
      <c r="A21" s="223">
        <v>11</v>
      </c>
      <c r="B21" s="224">
        <v>16</v>
      </c>
      <c r="C21" s="225" t="s">
        <v>260</v>
      </c>
      <c r="D21" s="42" t="s">
        <v>88</v>
      </c>
      <c r="E21" s="57">
        <v>7</v>
      </c>
      <c r="F21" s="69" t="s">
        <v>437</v>
      </c>
      <c r="G21" s="70">
        <v>2</v>
      </c>
      <c r="H21" s="57" t="s">
        <v>24</v>
      </c>
      <c r="I21" s="73" t="s">
        <v>451</v>
      </c>
      <c r="J21" s="70">
        <v>3</v>
      </c>
      <c r="K21" s="33"/>
      <c r="L21" s="69"/>
      <c r="M21" s="33"/>
      <c r="N21" s="31"/>
      <c r="O21" s="69"/>
      <c r="P21" s="30"/>
      <c r="Q21" s="71">
        <f>IF((MIN(_xlfn.IFERROR(VALUE(MID(F21,1,2))+VALUE(MID(F21,4,3))/1000,999),_xlfn.IFERROR(VALUE(MID(#REF!,1,2))+VALUE(MID(#REF!,4,3))/1000,999),_xlfn.IFERROR(VALUE(MID(I21,1,2))+VALUE(MID(I21,4,3))/1000,999),_xlfn.IFERROR(VALUE(MID(L21,1,2))+VALUE(MID(L21,4,3))/1000,999),_xlfn.IFERROR(VALUE(MID(O21,1,2))+VALUE(MID(O21,4,3))/1000,999)))=999,"",MIN(_xlfn.IFERROR(VALUE(MID(F21,1,2))+VALUE(MID(F21,4,3))/1000,999),_xlfn.IFERROR(VALUE(MID(#REF!,1,2))+VALUE(MID(#REF!,4,3))/1000,999),_xlfn.IFERROR(VALUE(MID(I21,1,2))+VALUE(MID(I21,4,3))/1000,999),_xlfn.IFERROR(VALUE(MID(L21,1,2))+VALUE(MID(L21,4,3))/1000,999),_xlfn.IFERROR(VALUE(MID(O21,1,2))+VALUE(MID(O21,4,3))/1000,999)))</f>
        <v>43.71</v>
      </c>
      <c r="R21" s="85" t="str">
        <f t="shared" si="0"/>
        <v>КМС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</row>
    <row r="22" spans="1:131" s="1" customFormat="1" ht="15" customHeight="1">
      <c r="A22" s="223">
        <v>12</v>
      </c>
      <c r="B22" s="222">
        <v>27</v>
      </c>
      <c r="C22" s="47" t="s">
        <v>295</v>
      </c>
      <c r="D22" s="42" t="s">
        <v>363</v>
      </c>
      <c r="E22" s="57">
        <v>5</v>
      </c>
      <c r="F22" s="69" t="s">
        <v>452</v>
      </c>
      <c r="G22" s="70">
        <v>2</v>
      </c>
      <c r="H22" s="57" t="s">
        <v>32</v>
      </c>
      <c r="I22" s="73" t="s">
        <v>453</v>
      </c>
      <c r="J22" s="70">
        <v>3</v>
      </c>
      <c r="K22" s="33"/>
      <c r="L22" s="69"/>
      <c r="M22" s="33"/>
      <c r="N22" s="31"/>
      <c r="O22" s="69"/>
      <c r="P22" s="30"/>
      <c r="Q22" s="71">
        <f>IF((MIN(_xlfn.IFERROR(VALUE(MID(F22,1,2))+VALUE(MID(F22,4,3))/1000,999),_xlfn.IFERROR(VALUE(MID(#REF!,1,2))+VALUE(MID(#REF!,4,3))/1000,999),_xlfn.IFERROR(VALUE(MID(I22,1,2))+VALUE(MID(I22,4,3))/1000,999),_xlfn.IFERROR(VALUE(MID(L22,1,2))+VALUE(MID(L22,4,3))/1000,999),_xlfn.IFERROR(VALUE(MID(O22,1,2))+VALUE(MID(O22,4,3))/1000,999)))=999,"",MIN(_xlfn.IFERROR(VALUE(MID(F22,1,2))+VALUE(MID(F22,4,3))/1000,999),_xlfn.IFERROR(VALUE(MID(#REF!,1,2))+VALUE(MID(#REF!,4,3))/1000,999),_xlfn.IFERROR(VALUE(MID(I22,1,2))+VALUE(MID(I22,4,3))/1000,999),_xlfn.IFERROR(VALUE(MID(L22,1,2))+VALUE(MID(L22,4,3))/1000,999),_xlfn.IFERROR(VALUE(MID(O22,1,2))+VALUE(MID(O22,4,3))/1000,999)))</f>
        <v>44.55</v>
      </c>
      <c r="R22" s="85" t="str">
        <f t="shared" si="0"/>
        <v>КМС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</row>
    <row r="23" spans="1:131" s="1" customFormat="1" ht="15" customHeight="1">
      <c r="A23" s="223">
        <v>13</v>
      </c>
      <c r="B23" s="224">
        <v>10</v>
      </c>
      <c r="C23" s="37" t="s">
        <v>244</v>
      </c>
      <c r="D23" s="44" t="s">
        <v>335</v>
      </c>
      <c r="E23" s="57">
        <v>8</v>
      </c>
      <c r="F23" s="69" t="s">
        <v>454</v>
      </c>
      <c r="G23" s="70">
        <v>2</v>
      </c>
      <c r="H23" s="57" t="s">
        <v>161</v>
      </c>
      <c r="I23" s="69" t="s">
        <v>455</v>
      </c>
      <c r="J23" s="70">
        <v>4</v>
      </c>
      <c r="K23" s="33"/>
      <c r="L23" s="69"/>
      <c r="M23" s="33"/>
      <c r="N23" s="31"/>
      <c r="O23" s="69"/>
      <c r="P23" s="30"/>
      <c r="Q23" s="71">
        <f>IF((MIN(_xlfn.IFERROR(VALUE(MID(F23,1,2))+VALUE(MID(F23,4,3))/1000,999),_xlfn.IFERROR(VALUE(MID(#REF!,1,2))+VALUE(MID(#REF!,4,3))/1000,999),_xlfn.IFERROR(VALUE(MID(I23,1,2))+VALUE(MID(I23,4,3))/1000,999),_xlfn.IFERROR(VALUE(MID(L23,1,2))+VALUE(MID(L23,4,3))/1000,999),_xlfn.IFERROR(VALUE(MID(O23,1,2))+VALUE(MID(O23,4,3))/1000,999)))=999,"",MIN(_xlfn.IFERROR(VALUE(MID(F23,1,2))+VALUE(MID(F23,4,3))/1000,999),_xlfn.IFERROR(VALUE(MID(#REF!,1,2))+VALUE(MID(#REF!,4,3))/1000,999),_xlfn.IFERROR(VALUE(MID(I23,1,2))+VALUE(MID(I23,4,3))/1000,999),_xlfn.IFERROR(VALUE(MID(L23,1,2))+VALUE(MID(L23,4,3))/1000,999),_xlfn.IFERROR(VALUE(MID(O23,1,2))+VALUE(MID(O23,4,3))/1000,999)))</f>
        <v>43.18</v>
      </c>
      <c r="R23" s="85" t="str">
        <f t="shared" si="0"/>
        <v>МС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</row>
    <row r="24" spans="1:131" s="1" customFormat="1" ht="15" customHeight="1">
      <c r="A24" s="223">
        <v>14</v>
      </c>
      <c r="B24" s="222">
        <v>39</v>
      </c>
      <c r="C24" s="225" t="s">
        <v>269</v>
      </c>
      <c r="D24" s="42" t="s">
        <v>111</v>
      </c>
      <c r="E24" s="57">
        <v>1</v>
      </c>
      <c r="F24" s="69" t="s">
        <v>436</v>
      </c>
      <c r="G24" s="70">
        <v>2</v>
      </c>
      <c r="H24" s="57" t="s">
        <v>32</v>
      </c>
      <c r="I24" s="69" t="s">
        <v>98</v>
      </c>
      <c r="J24" s="70">
        <v>4</v>
      </c>
      <c r="K24" s="33"/>
      <c r="L24" s="69"/>
      <c r="M24" s="33"/>
      <c r="N24" s="31"/>
      <c r="O24" s="32"/>
      <c r="P24" s="30"/>
      <c r="Q24" s="71">
        <f>IF((MIN(_xlfn.IFERROR(VALUE(MID(F24,1,2))+VALUE(MID(F24,4,3))/1000,999),_xlfn.IFERROR(VALUE(MID(#REF!,1,2))+VALUE(MID(#REF!,4,3))/1000,999),_xlfn.IFERROR(VALUE(MID(I24,1,2))+VALUE(MID(I24,4,3))/1000,999),_xlfn.IFERROR(VALUE(MID(L24,1,2))+VALUE(MID(L24,4,3))/1000,999),_xlfn.IFERROR(VALUE(MID(O24,1,2))+VALUE(MID(O24,4,3))/1000,999)))=999,"",MIN(_xlfn.IFERROR(VALUE(MID(F24,1,2))+VALUE(MID(F24,4,3))/1000,999),_xlfn.IFERROR(VALUE(MID(#REF!,1,2))+VALUE(MID(#REF!,4,3))/1000,999),_xlfn.IFERROR(VALUE(MID(I24,1,2))+VALUE(MID(I24,4,3))/1000,999),_xlfn.IFERROR(VALUE(MID(L24,1,2))+VALUE(MID(L24,4,3))/1000,999),_xlfn.IFERROR(VALUE(MID(O24,1,2))+VALUE(MID(O24,4,3))/1000,999)))</f>
        <v>43.81</v>
      </c>
      <c r="R24" s="85" t="str">
        <f t="shared" si="0"/>
        <v>КМС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</row>
    <row r="25" spans="1:131" s="1" customFormat="1" ht="15" customHeight="1">
      <c r="A25" s="223">
        <v>15</v>
      </c>
      <c r="B25" s="222">
        <v>3</v>
      </c>
      <c r="C25" s="37" t="s">
        <v>238</v>
      </c>
      <c r="D25" s="42" t="s">
        <v>237</v>
      </c>
      <c r="E25" s="57">
        <v>4</v>
      </c>
      <c r="F25" s="69" t="s">
        <v>456</v>
      </c>
      <c r="G25" s="70">
        <v>2</v>
      </c>
      <c r="H25" s="57" t="s">
        <v>42</v>
      </c>
      <c r="I25" s="69" t="s">
        <v>457</v>
      </c>
      <c r="J25" s="70">
        <v>4</v>
      </c>
      <c r="K25" s="33"/>
      <c r="L25" s="69"/>
      <c r="M25" s="33"/>
      <c r="N25" s="31"/>
      <c r="O25" s="69"/>
      <c r="P25" s="30"/>
      <c r="Q25" s="71">
        <f>IF((MIN(_xlfn.IFERROR(VALUE(MID(F25,1,2))+VALUE(MID(F25,4,3))/1000,999),_xlfn.IFERROR(VALUE(MID(#REF!,1,2))+VALUE(MID(#REF!,4,3))/1000,999),_xlfn.IFERROR(VALUE(MID(I25,1,2))+VALUE(MID(I25,4,3))/1000,999),_xlfn.IFERROR(VALUE(MID(L25,1,2))+VALUE(MID(L25,4,3))/1000,999),_xlfn.IFERROR(VALUE(MID(O25,1,2))+VALUE(MID(O25,4,3))/1000,999)))=999,"",MIN(_xlfn.IFERROR(VALUE(MID(F25,1,2))+VALUE(MID(F25,4,3))/1000,999),_xlfn.IFERROR(VALUE(MID(#REF!,1,2))+VALUE(MID(#REF!,4,3))/1000,999),_xlfn.IFERROR(VALUE(MID(I25,1,2))+VALUE(MID(I25,4,3))/1000,999),_xlfn.IFERROR(VALUE(MID(L25,1,2))+VALUE(MID(L25,4,3))/1000,999),_xlfn.IFERROR(VALUE(MID(O25,1,2))+VALUE(MID(O25,4,3))/1000,999)))</f>
        <v>44.14</v>
      </c>
      <c r="R25" s="85" t="str">
        <f t="shared" si="0"/>
        <v>КМС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</row>
    <row r="26" spans="1:131" s="1" customFormat="1" ht="15" customHeight="1">
      <c r="A26" s="223">
        <v>16</v>
      </c>
      <c r="B26" s="224">
        <v>46</v>
      </c>
      <c r="C26" s="37" t="s">
        <v>252</v>
      </c>
      <c r="D26" s="16" t="s">
        <v>328</v>
      </c>
      <c r="E26" s="57">
        <v>3</v>
      </c>
      <c r="F26" s="69" t="s">
        <v>458</v>
      </c>
      <c r="G26" s="70">
        <v>2</v>
      </c>
      <c r="H26" s="57" t="s">
        <v>24</v>
      </c>
      <c r="I26" s="69" t="s">
        <v>456</v>
      </c>
      <c r="J26" s="70">
        <v>4</v>
      </c>
      <c r="K26" s="33"/>
      <c r="L26" s="69"/>
      <c r="M26" s="33"/>
      <c r="N26" s="31"/>
      <c r="O26" s="69"/>
      <c r="P26" s="30"/>
      <c r="Q26" s="71">
        <f>IF((MIN(_xlfn.IFERROR(VALUE(MID(F26,1,2))+VALUE(MID(F26,4,3))/1000,999),_xlfn.IFERROR(VALUE(MID(#REF!,1,2))+VALUE(MID(#REF!,4,3))/1000,999),_xlfn.IFERROR(VALUE(MID(I26,1,2))+VALUE(MID(I26,4,3))/1000,999),_xlfn.IFERROR(VALUE(MID(L26,1,2))+VALUE(MID(L26,4,3))/1000,999),_xlfn.IFERROR(VALUE(MID(O26,1,2))+VALUE(MID(O26,4,3))/1000,999)))=999,"",MIN(_xlfn.IFERROR(VALUE(MID(F26,1,2))+VALUE(MID(F26,4,3))/1000,999),_xlfn.IFERROR(VALUE(MID(#REF!,1,2))+VALUE(MID(#REF!,4,3))/1000,999),_xlfn.IFERROR(VALUE(MID(I26,1,2))+VALUE(MID(I26,4,3))/1000,999),_xlfn.IFERROR(VALUE(MID(L26,1,2))+VALUE(MID(L26,4,3))/1000,999),_xlfn.IFERROR(VALUE(MID(O26,1,2))+VALUE(MID(O26,4,3))/1000,999)))</f>
        <v>44.91</v>
      </c>
      <c r="R26" s="85" t="str">
        <f t="shared" si="0"/>
        <v>КМС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</row>
    <row r="27" spans="1:131" s="1" customFormat="1" ht="15" customHeight="1">
      <c r="A27" s="223">
        <v>17</v>
      </c>
      <c r="B27" s="222">
        <v>36</v>
      </c>
      <c r="C27" s="37" t="s">
        <v>394</v>
      </c>
      <c r="D27" s="42" t="s">
        <v>395</v>
      </c>
      <c r="E27" s="57">
        <v>3</v>
      </c>
      <c r="F27" s="69" t="s">
        <v>459</v>
      </c>
      <c r="G27" s="70">
        <v>3</v>
      </c>
      <c r="H27" s="57" t="s">
        <v>460</v>
      </c>
      <c r="I27" s="69" t="s">
        <v>452</v>
      </c>
      <c r="J27" s="70">
        <v>1</v>
      </c>
      <c r="K27" s="33"/>
      <c r="L27" s="69"/>
      <c r="M27" s="33"/>
      <c r="N27" s="31"/>
      <c r="O27" s="32"/>
      <c r="P27" s="30"/>
      <c r="Q27" s="71">
        <f>IF((MIN(_xlfn.IFERROR(VALUE(MID(F27,1,2))+VALUE(MID(F27,4,3))/1000,999),_xlfn.IFERROR(VALUE(MID(#REF!,1,2))+VALUE(MID(#REF!,4,3))/1000,999),_xlfn.IFERROR(VALUE(MID(I27,1,2))+VALUE(MID(I27,4,3))/1000,999),_xlfn.IFERROR(VALUE(MID(L27,1,2))+VALUE(MID(L27,4,3))/1000,999),_xlfn.IFERROR(VALUE(MID(O27,1,2))+VALUE(MID(O27,4,3))/1000,999)))=999,"",MIN(_xlfn.IFERROR(VALUE(MID(F27,1,2))+VALUE(MID(F27,4,3))/1000,999),_xlfn.IFERROR(VALUE(MID(#REF!,1,2))+VALUE(MID(#REF!,4,3))/1000,999),_xlfn.IFERROR(VALUE(MID(I27,1,2))+VALUE(MID(I27,4,3))/1000,999),_xlfn.IFERROR(VALUE(MID(L27,1,2))+VALUE(MID(L27,4,3))/1000,999),_xlfn.IFERROR(VALUE(MID(O27,1,2))+VALUE(MID(O27,4,3))/1000,999)))</f>
        <v>44.55</v>
      </c>
      <c r="R27" s="85" t="str">
        <f t="shared" si="0"/>
        <v>КМС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</row>
    <row r="28" spans="1:131" s="1" customFormat="1" ht="15" customHeight="1">
      <c r="A28" s="223">
        <v>18</v>
      </c>
      <c r="B28" s="224">
        <v>7</v>
      </c>
      <c r="C28" s="37" t="s">
        <v>369</v>
      </c>
      <c r="D28" s="42" t="s">
        <v>237</v>
      </c>
      <c r="E28" s="57">
        <v>5</v>
      </c>
      <c r="F28" s="69" t="s">
        <v>461</v>
      </c>
      <c r="G28" s="70">
        <v>3</v>
      </c>
      <c r="H28" s="57" t="s">
        <v>113</v>
      </c>
      <c r="I28" s="69" t="s">
        <v>462</v>
      </c>
      <c r="J28" s="70">
        <v>1</v>
      </c>
      <c r="K28" s="33"/>
      <c r="L28" s="69"/>
      <c r="M28" s="33"/>
      <c r="N28" s="31"/>
      <c r="O28" s="69"/>
      <c r="P28" s="30"/>
      <c r="Q28" s="71">
        <f>IF((MIN(_xlfn.IFERROR(VALUE(MID(F28,1,2))+VALUE(MID(F28,4,3))/1000,999),_xlfn.IFERROR(VALUE(MID(#REF!,1,2))+VALUE(MID(#REF!,4,3))/1000,999),_xlfn.IFERROR(VALUE(MID(I28,1,2))+VALUE(MID(I28,4,3))/1000,999),_xlfn.IFERROR(VALUE(MID(L28,1,2))+VALUE(MID(L28,4,3))/1000,999),_xlfn.IFERROR(VALUE(MID(O28,1,2))+VALUE(MID(O28,4,3))/1000,999)))=999,"",MIN(_xlfn.IFERROR(VALUE(MID(F28,1,2))+VALUE(MID(F28,4,3))/1000,999),_xlfn.IFERROR(VALUE(MID(#REF!,1,2))+VALUE(MID(#REF!,4,3))/1000,999),_xlfn.IFERROR(VALUE(MID(I28,1,2))+VALUE(MID(I28,4,3))/1000,999),_xlfn.IFERROR(VALUE(MID(L28,1,2))+VALUE(MID(L28,4,3))/1000,999),_xlfn.IFERROR(VALUE(MID(O28,1,2))+VALUE(MID(O28,4,3))/1000,999)))</f>
        <v>44.68</v>
      </c>
      <c r="R28" s="85" t="str">
        <f t="shared" si="0"/>
        <v>КМС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</row>
    <row r="29" spans="1:131" s="1" customFormat="1" ht="15" customHeight="1">
      <c r="A29" s="223">
        <v>19</v>
      </c>
      <c r="B29" s="224">
        <v>22</v>
      </c>
      <c r="C29" s="37" t="s">
        <v>463</v>
      </c>
      <c r="D29" s="42" t="s">
        <v>464</v>
      </c>
      <c r="E29" s="57">
        <v>6</v>
      </c>
      <c r="F29" s="69" t="s">
        <v>465</v>
      </c>
      <c r="G29" s="70">
        <v>3</v>
      </c>
      <c r="H29" s="57" t="s">
        <v>205</v>
      </c>
      <c r="I29" s="69" t="s">
        <v>466</v>
      </c>
      <c r="J29" s="70">
        <v>1</v>
      </c>
      <c r="K29" s="33"/>
      <c r="L29" s="69"/>
      <c r="M29" s="33"/>
      <c r="N29" s="31"/>
      <c r="O29" s="69"/>
      <c r="P29" s="30"/>
      <c r="Q29" s="71">
        <f>IF((MIN(_xlfn.IFERROR(VALUE(MID(F29,1,2))+VALUE(MID(F29,4,3))/1000,999),_xlfn.IFERROR(VALUE(MID(#REF!,1,2))+VALUE(MID(#REF!,4,3))/1000,999),_xlfn.IFERROR(VALUE(MID(I29,1,2))+VALUE(MID(I29,4,3))/1000,999),_xlfn.IFERROR(VALUE(MID(L29,1,2))+VALUE(MID(L29,4,3))/1000,999),_xlfn.IFERROR(VALUE(MID(O29,1,2))+VALUE(MID(O29,4,3))/1000,999)))=999,"",MIN(_xlfn.IFERROR(VALUE(MID(F29,1,2))+VALUE(MID(F29,4,3))/1000,999),_xlfn.IFERROR(VALUE(MID(#REF!,1,2))+VALUE(MID(#REF!,4,3))/1000,999),_xlfn.IFERROR(VALUE(MID(I29,1,2))+VALUE(MID(I29,4,3))/1000,999),_xlfn.IFERROR(VALUE(MID(L29,1,2))+VALUE(MID(L29,4,3))/1000,999),_xlfn.IFERROR(VALUE(MID(O29,1,2))+VALUE(MID(O29,4,3))/1000,999)))</f>
        <v>44.98</v>
      </c>
      <c r="R29" s="85" t="str">
        <f t="shared" si="0"/>
        <v>КМС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</row>
    <row r="30" spans="1:131" s="1" customFormat="1" ht="15" customHeight="1">
      <c r="A30" s="223">
        <v>20</v>
      </c>
      <c r="B30" s="222">
        <v>14</v>
      </c>
      <c r="C30" s="34" t="s">
        <v>287</v>
      </c>
      <c r="D30" s="46" t="s">
        <v>97</v>
      </c>
      <c r="E30" s="57">
        <v>5</v>
      </c>
      <c r="F30" s="69" t="s">
        <v>467</v>
      </c>
      <c r="G30" s="70">
        <v>4</v>
      </c>
      <c r="H30" s="57" t="s">
        <v>116</v>
      </c>
      <c r="I30" s="69" t="s">
        <v>468</v>
      </c>
      <c r="J30" s="70">
        <v>1</v>
      </c>
      <c r="K30" s="33"/>
      <c r="L30" s="69"/>
      <c r="M30" s="33"/>
      <c r="N30" s="31"/>
      <c r="O30" s="73"/>
      <c r="P30" s="30"/>
      <c r="Q30" s="71">
        <f>IF((MIN(_xlfn.IFERROR(VALUE(MID(F30,1,2))+VALUE(MID(F30,4,3))/1000,999),_xlfn.IFERROR(VALUE(MID(#REF!,1,2))+VALUE(MID(#REF!,4,3))/1000,999),_xlfn.IFERROR(VALUE(MID(I30,1,2))+VALUE(MID(I30,4,3))/1000,999),_xlfn.IFERROR(VALUE(MID(L30,1,2))+VALUE(MID(L30,4,3))/1000,999),_xlfn.IFERROR(VALUE(MID(O30,1,2))+VALUE(MID(O30,4,3))/1000,999)))=999,"",MIN(_xlfn.IFERROR(VALUE(MID(F30,1,2))+VALUE(MID(F30,4,3))/1000,999),_xlfn.IFERROR(VALUE(MID(#REF!,1,2))+VALUE(MID(#REF!,4,3))/1000,999),_xlfn.IFERROR(VALUE(MID(I30,1,2))+VALUE(MID(I30,4,3))/1000,999),_xlfn.IFERROR(VALUE(MID(L30,1,2))+VALUE(MID(L30,4,3))/1000,999),_xlfn.IFERROR(VALUE(MID(O30,1,2))+VALUE(MID(O30,4,3))/1000,999)))</f>
        <v>44.35</v>
      </c>
      <c r="R30" s="85" t="str">
        <f t="shared" si="0"/>
        <v>КМС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</row>
    <row r="31" spans="1:131" s="1" customFormat="1" ht="15" customHeight="1">
      <c r="A31" s="223">
        <v>21</v>
      </c>
      <c r="B31" s="224">
        <v>13</v>
      </c>
      <c r="C31" s="37" t="s">
        <v>286</v>
      </c>
      <c r="D31" s="42" t="s">
        <v>97</v>
      </c>
      <c r="E31" s="57">
        <v>2</v>
      </c>
      <c r="F31" s="69" t="s">
        <v>469</v>
      </c>
      <c r="G31" s="70">
        <v>4</v>
      </c>
      <c r="H31" s="57" t="s">
        <v>108</v>
      </c>
      <c r="I31" s="69" t="s">
        <v>470</v>
      </c>
      <c r="J31" s="70">
        <v>1</v>
      </c>
      <c r="K31" s="33"/>
      <c r="L31" s="69"/>
      <c r="M31" s="33"/>
      <c r="N31" s="31"/>
      <c r="O31" s="73"/>
      <c r="P31" s="30"/>
      <c r="Q31" s="71">
        <f>IF((MIN(_xlfn.IFERROR(VALUE(MID(F31,1,2))+VALUE(MID(F31,4,3))/1000,999),_xlfn.IFERROR(VALUE(MID(#REF!,1,2))+VALUE(MID(#REF!,4,3))/1000,999),_xlfn.IFERROR(VALUE(MID(I31,1,2))+VALUE(MID(I31,4,3))/1000,999),_xlfn.IFERROR(VALUE(MID(L31,1,2))+VALUE(MID(L31,4,3))/1000,999),_xlfn.IFERROR(VALUE(MID(O31,1,2))+VALUE(MID(O31,4,3))/1000,999)))=999,"",MIN(_xlfn.IFERROR(VALUE(MID(F31,1,2))+VALUE(MID(F31,4,3))/1000,999),_xlfn.IFERROR(VALUE(MID(#REF!,1,2))+VALUE(MID(#REF!,4,3))/1000,999),_xlfn.IFERROR(VALUE(MID(I31,1,2))+VALUE(MID(I31,4,3))/1000,999),_xlfn.IFERROR(VALUE(MID(L31,1,2))+VALUE(MID(L31,4,3))/1000,999),_xlfn.IFERROR(VALUE(MID(O31,1,2))+VALUE(MID(O31,4,3))/1000,999)))</f>
        <v>44.96</v>
      </c>
      <c r="R31" s="85" t="str">
        <f t="shared" si="0"/>
        <v>КМС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</row>
    <row r="32" spans="1:131" s="36" customFormat="1" ht="15" customHeight="1">
      <c r="A32" s="223">
        <v>22</v>
      </c>
      <c r="B32" s="222">
        <v>8</v>
      </c>
      <c r="C32" s="37" t="s">
        <v>246</v>
      </c>
      <c r="D32" s="42" t="s">
        <v>237</v>
      </c>
      <c r="E32" s="57">
        <v>7</v>
      </c>
      <c r="F32" s="69" t="s">
        <v>471</v>
      </c>
      <c r="G32" s="70">
        <v>3</v>
      </c>
      <c r="H32" s="57" t="s">
        <v>116</v>
      </c>
      <c r="I32" s="69" t="s">
        <v>472</v>
      </c>
      <c r="J32" s="70">
        <v>2</v>
      </c>
      <c r="K32" s="33"/>
      <c r="L32" s="69"/>
      <c r="M32" s="33"/>
      <c r="N32" s="31"/>
      <c r="O32" s="73"/>
      <c r="P32" s="30"/>
      <c r="Q32" s="71">
        <f>IF((MIN(_xlfn.IFERROR(VALUE(MID(F32,1,2))+VALUE(MID(F32,4,3))/1000,999),_xlfn.IFERROR(VALUE(MID(#REF!,1,2))+VALUE(MID(#REF!,4,3))/1000,999),_xlfn.IFERROR(VALUE(MID(I32,1,2))+VALUE(MID(I32,4,3))/1000,999),_xlfn.IFERROR(VALUE(MID(L32,1,2))+VALUE(MID(L32,4,3))/1000,999),_xlfn.IFERROR(VALUE(MID(O32,1,2))+VALUE(MID(O32,4,3))/1000,999)))=999,"",MIN(_xlfn.IFERROR(VALUE(MID(F32,1,2))+VALUE(MID(F32,4,3))/1000,999),_xlfn.IFERROR(VALUE(MID(#REF!,1,2))+VALUE(MID(#REF!,4,3))/1000,999),_xlfn.IFERROR(VALUE(MID(I32,1,2))+VALUE(MID(I32,4,3))/1000,999),_xlfn.IFERROR(VALUE(MID(L32,1,2))+VALUE(MID(L32,4,3))/1000,999),_xlfn.IFERROR(VALUE(MID(O32,1,2))+VALUE(MID(O32,4,3))/1000,999)))</f>
        <v>44.11</v>
      </c>
      <c r="R32" s="85" t="str">
        <f t="shared" si="0"/>
        <v>КМС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</row>
    <row r="33" spans="1:131" s="1" customFormat="1" ht="15" customHeight="1">
      <c r="A33" s="223">
        <v>23</v>
      </c>
      <c r="B33" s="222">
        <v>11</v>
      </c>
      <c r="C33" s="45" t="s">
        <v>281</v>
      </c>
      <c r="D33" s="42" t="s">
        <v>97</v>
      </c>
      <c r="E33" s="72">
        <v>7</v>
      </c>
      <c r="F33" s="69" t="s">
        <v>473</v>
      </c>
      <c r="G33" s="74">
        <v>4</v>
      </c>
      <c r="H33" s="72" t="s">
        <v>113</v>
      </c>
      <c r="I33" s="69" t="s">
        <v>447</v>
      </c>
      <c r="J33" s="74">
        <v>2</v>
      </c>
      <c r="K33" s="33"/>
      <c r="L33" s="73"/>
      <c r="M33" s="33"/>
      <c r="N33" s="38"/>
      <c r="O33" s="73"/>
      <c r="P33" s="30"/>
      <c r="Q33" s="71">
        <f>IF((MIN(_xlfn.IFERROR(VALUE(MID(F33,1,2))+VALUE(MID(F33,4,3))/1000,999),_xlfn.IFERROR(VALUE(MID(#REF!,1,2))+VALUE(MID(#REF!,4,3))/1000,999),_xlfn.IFERROR(VALUE(MID(I33,1,2))+VALUE(MID(I33,4,3))/1000,999),_xlfn.IFERROR(VALUE(MID(L33,1,2))+VALUE(MID(L33,4,3))/1000,999),_xlfn.IFERROR(VALUE(MID(O33,1,2))+VALUE(MID(O33,4,3))/1000,999)))=999,"",MIN(_xlfn.IFERROR(VALUE(MID(F33,1,2))+VALUE(MID(F33,4,3))/1000,999),_xlfn.IFERROR(VALUE(MID(#REF!,1,2))+VALUE(MID(#REF!,4,3))/1000,999),_xlfn.IFERROR(VALUE(MID(I33,1,2))+VALUE(MID(I33,4,3))/1000,999),_xlfn.IFERROR(VALUE(MID(L33,1,2))+VALUE(MID(L33,4,3))/1000,999),_xlfn.IFERROR(VALUE(MID(O33,1,2))+VALUE(MID(O33,4,3))/1000,999)))</f>
        <v>44.87</v>
      </c>
      <c r="R33" s="85" t="str">
        <f t="shared" si="0"/>
        <v>КМС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</row>
    <row r="34" spans="1:18" s="1" customFormat="1" ht="15" customHeight="1">
      <c r="A34" s="223">
        <v>24</v>
      </c>
      <c r="B34" s="224">
        <v>28</v>
      </c>
      <c r="C34" s="37" t="s">
        <v>273</v>
      </c>
      <c r="D34" s="42" t="s">
        <v>93</v>
      </c>
      <c r="E34" s="57">
        <v>4</v>
      </c>
      <c r="F34" s="69" t="s">
        <v>474</v>
      </c>
      <c r="G34" s="70">
        <v>4</v>
      </c>
      <c r="H34" s="57" t="s">
        <v>108</v>
      </c>
      <c r="I34" s="69" t="s">
        <v>475</v>
      </c>
      <c r="J34" s="70">
        <v>2</v>
      </c>
      <c r="K34" s="33"/>
      <c r="L34" s="69"/>
      <c r="M34" s="33"/>
      <c r="N34" s="31"/>
      <c r="O34" s="69"/>
      <c r="P34" s="30"/>
      <c r="Q34" s="71">
        <f>IF((MIN(_xlfn.IFERROR(VALUE(MID(F34,1,2))+VALUE(MID(F34,4,3))/1000,999),_xlfn.IFERROR(VALUE(MID(#REF!,1,2))+VALUE(MID(#REF!,4,3))/1000,999),_xlfn.IFERROR(VALUE(MID(I34,1,2))+VALUE(MID(I34,4,3))/1000,999),_xlfn.IFERROR(VALUE(MID(L34,1,2))+VALUE(MID(L34,4,3))/1000,999),_xlfn.IFERROR(VALUE(MID(O34,1,2))+VALUE(MID(O34,4,3))/1000,999)))=999,"",MIN(_xlfn.IFERROR(VALUE(MID(F34,1,2))+VALUE(MID(F34,4,3))/1000,999),_xlfn.IFERROR(VALUE(MID(#REF!,1,2))+VALUE(MID(#REF!,4,3))/1000,999),_xlfn.IFERROR(VALUE(MID(I34,1,2))+VALUE(MID(I34,4,3))/1000,999),_xlfn.IFERROR(VALUE(MID(L34,1,2))+VALUE(MID(L34,4,3))/1000,999),_xlfn.IFERROR(VALUE(MID(O34,1,2))+VALUE(MID(O34,4,3))/1000,999)))</f>
        <v>45.2</v>
      </c>
      <c r="R34" s="85" t="str">
        <f t="shared" si="0"/>
        <v>КМС</v>
      </c>
    </row>
    <row r="35" spans="1:18" s="1" customFormat="1" ht="15" customHeight="1">
      <c r="A35" s="223">
        <v>25</v>
      </c>
      <c r="B35" s="224">
        <v>31</v>
      </c>
      <c r="C35" s="37" t="s">
        <v>297</v>
      </c>
      <c r="D35" s="42" t="s">
        <v>93</v>
      </c>
      <c r="E35" s="57">
        <v>7</v>
      </c>
      <c r="F35" s="69" t="s">
        <v>476</v>
      </c>
      <c r="G35" s="70">
        <v>5</v>
      </c>
      <c r="H35" s="57" t="s">
        <v>205</v>
      </c>
      <c r="I35" s="69" t="s">
        <v>477</v>
      </c>
      <c r="J35" s="70">
        <v>2</v>
      </c>
      <c r="K35" s="33"/>
      <c r="L35" s="69"/>
      <c r="M35" s="33"/>
      <c r="N35" s="31"/>
      <c r="O35" s="69"/>
      <c r="P35" s="30"/>
      <c r="Q35" s="71">
        <f>IF((MIN(_xlfn.IFERROR(VALUE(MID(F35,1,2))+VALUE(MID(F35,4,3))/1000,999),_xlfn.IFERROR(VALUE(MID(#REF!,1,2))+VALUE(MID(#REF!,4,3))/1000,999),_xlfn.IFERROR(VALUE(MID(I35,1,2))+VALUE(MID(I35,4,3))/1000,999),_xlfn.IFERROR(VALUE(MID(L35,1,2))+VALUE(MID(L35,4,3))/1000,999),_xlfn.IFERROR(VALUE(MID(O35,1,2))+VALUE(MID(O35,4,3))/1000,999)))=999,"",MIN(_xlfn.IFERROR(VALUE(MID(F35,1,2))+VALUE(MID(F35,4,3))/1000,999),_xlfn.IFERROR(VALUE(MID(#REF!,1,2))+VALUE(MID(#REF!,4,3))/1000,999),_xlfn.IFERROR(VALUE(MID(I35,1,2))+VALUE(MID(I35,4,3))/1000,999),_xlfn.IFERROR(VALUE(MID(L35,1,2))+VALUE(MID(L35,4,3))/1000,999),_xlfn.IFERROR(VALUE(MID(O35,1,2))+VALUE(MID(O35,4,3))/1000,999)))</f>
        <v>45.84</v>
      </c>
      <c r="R35" s="85" t="str">
        <f t="shared" si="0"/>
        <v>КМС</v>
      </c>
    </row>
    <row r="36" spans="1:18" s="1" customFormat="1" ht="15" customHeight="1">
      <c r="A36" s="223">
        <v>26</v>
      </c>
      <c r="B36" s="224">
        <v>4</v>
      </c>
      <c r="C36" s="47" t="s">
        <v>379</v>
      </c>
      <c r="D36" s="42" t="s">
        <v>237</v>
      </c>
      <c r="E36" s="57">
        <v>6</v>
      </c>
      <c r="F36" s="69" t="s">
        <v>478</v>
      </c>
      <c r="G36" s="70">
        <v>6</v>
      </c>
      <c r="H36" s="57" t="s">
        <v>460</v>
      </c>
      <c r="I36" s="69" t="s">
        <v>479</v>
      </c>
      <c r="J36" s="70">
        <v>2</v>
      </c>
      <c r="K36" s="33"/>
      <c r="L36" s="69"/>
      <c r="M36" s="33"/>
      <c r="N36" s="31"/>
      <c r="O36" s="69"/>
      <c r="P36" s="30"/>
      <c r="Q36" s="71">
        <f>IF((MIN(_xlfn.IFERROR(VALUE(MID(F36,1,2))+VALUE(MID(F36,4,3))/1000,999),_xlfn.IFERROR(VALUE(MID(#REF!,1,2))+VALUE(MID(#REF!,4,3))/1000,999),_xlfn.IFERROR(VALUE(MID(I36,1,2))+VALUE(MID(I36,4,3))/1000,999),_xlfn.IFERROR(VALUE(MID(L36,1,2))+VALUE(MID(L36,4,3))/1000,999),_xlfn.IFERROR(VALUE(MID(O36,1,2))+VALUE(MID(O36,4,3))/1000,999)))=999,"",MIN(_xlfn.IFERROR(VALUE(MID(F36,1,2))+VALUE(MID(F36,4,3))/1000,999),_xlfn.IFERROR(VALUE(MID(#REF!,1,2))+VALUE(MID(#REF!,4,3))/1000,999),_xlfn.IFERROR(VALUE(MID(I36,1,2))+VALUE(MID(I36,4,3))/1000,999),_xlfn.IFERROR(VALUE(MID(L36,1,2))+VALUE(MID(L36,4,3))/1000,999),_xlfn.IFERROR(VALUE(MID(O36,1,2))+VALUE(MID(O36,4,3))/1000,999)))</f>
        <v>45.17</v>
      </c>
      <c r="R36" s="85" t="str">
        <f t="shared" si="0"/>
        <v>КМС</v>
      </c>
    </row>
    <row r="37" spans="1:18" s="1" customFormat="1" ht="15" customHeight="1">
      <c r="A37" s="223">
        <v>27</v>
      </c>
      <c r="B37" s="222">
        <v>47</v>
      </c>
      <c r="C37" s="228" t="s">
        <v>254</v>
      </c>
      <c r="D37" s="16" t="s">
        <v>69</v>
      </c>
      <c r="E37" s="57">
        <v>2</v>
      </c>
      <c r="F37" s="69" t="s">
        <v>480</v>
      </c>
      <c r="G37" s="70">
        <v>3</v>
      </c>
      <c r="H37" s="57" t="s">
        <v>108</v>
      </c>
      <c r="I37" s="69" t="s">
        <v>481</v>
      </c>
      <c r="J37" s="70">
        <v>3</v>
      </c>
      <c r="K37" s="33"/>
      <c r="L37" s="69"/>
      <c r="M37" s="33"/>
      <c r="N37" s="31"/>
      <c r="O37" s="69"/>
      <c r="P37" s="30"/>
      <c r="Q37" s="71">
        <f>IF((MIN(_xlfn.IFERROR(VALUE(MID(F37,1,2))+VALUE(MID(F37,4,3))/1000,999),_xlfn.IFERROR(VALUE(MID(#REF!,1,2))+VALUE(MID(#REF!,4,3))/1000,999),_xlfn.IFERROR(VALUE(MID(I37,1,2))+VALUE(MID(I37,4,3))/1000,999),_xlfn.IFERROR(VALUE(MID(L37,1,2))+VALUE(MID(L37,4,3))/1000,999),_xlfn.IFERROR(VALUE(MID(O37,1,2))+VALUE(MID(O37,4,3))/1000,999)))=999,"",MIN(_xlfn.IFERROR(VALUE(MID(F37,1,2))+VALUE(MID(F37,4,3))/1000,999),_xlfn.IFERROR(VALUE(MID(#REF!,1,2))+VALUE(MID(#REF!,4,3))/1000,999),_xlfn.IFERROR(VALUE(MID(I37,1,2))+VALUE(MID(I37,4,3))/1000,999),_xlfn.IFERROR(VALUE(MID(L37,1,2))+VALUE(MID(L37,4,3))/1000,999),_xlfn.IFERROR(VALUE(MID(O37,1,2))+VALUE(MID(O37,4,3))/1000,999)))</f>
        <v>44.02</v>
      </c>
      <c r="R37" s="85" t="str">
        <f t="shared" si="0"/>
        <v>КМС</v>
      </c>
    </row>
    <row r="38" spans="1:18" s="1" customFormat="1" ht="15" customHeight="1">
      <c r="A38" s="223">
        <v>28</v>
      </c>
      <c r="B38" s="222">
        <v>18</v>
      </c>
      <c r="C38" s="37" t="s">
        <v>262</v>
      </c>
      <c r="D38" s="42" t="s">
        <v>88</v>
      </c>
      <c r="E38" s="57">
        <v>1</v>
      </c>
      <c r="F38" s="69" t="s">
        <v>482</v>
      </c>
      <c r="G38" s="70">
        <v>4</v>
      </c>
      <c r="H38" s="57" t="s">
        <v>460</v>
      </c>
      <c r="I38" s="69" t="s">
        <v>483</v>
      </c>
      <c r="J38" s="70">
        <v>3</v>
      </c>
      <c r="K38" s="33"/>
      <c r="L38" s="69"/>
      <c r="M38" s="33"/>
      <c r="N38" s="31"/>
      <c r="O38" s="69"/>
      <c r="P38" s="30"/>
      <c r="Q38" s="71">
        <f>IF((MIN(_xlfn.IFERROR(VALUE(MID(F38,1,2))+VALUE(MID(F38,4,3))/1000,999),_xlfn.IFERROR(VALUE(MID(#REF!,1,2))+VALUE(MID(#REF!,4,3))/1000,999),_xlfn.IFERROR(VALUE(MID(I38,1,2))+VALUE(MID(I38,4,3))/1000,999),_xlfn.IFERROR(VALUE(MID(L38,1,2))+VALUE(MID(L38,4,3))/1000,999),_xlfn.IFERROR(VALUE(MID(O38,1,2))+VALUE(MID(O38,4,3))/1000,999)))=999,"",MIN(_xlfn.IFERROR(VALUE(MID(F38,1,2))+VALUE(MID(F38,4,3))/1000,999),_xlfn.IFERROR(VALUE(MID(#REF!,1,2))+VALUE(MID(#REF!,4,3))/1000,999),_xlfn.IFERROR(VALUE(MID(I38,1,2))+VALUE(MID(I38,4,3))/1000,999),_xlfn.IFERROR(VALUE(MID(L38,1,2))+VALUE(MID(L38,4,3))/1000,999),_xlfn.IFERROR(VALUE(MID(O38,1,2))+VALUE(MID(O38,4,3))/1000,999)))</f>
        <v>45.65</v>
      </c>
      <c r="R38" s="85" t="str">
        <f t="shared" si="0"/>
        <v>КМС</v>
      </c>
    </row>
    <row r="39" spans="1:18" s="1" customFormat="1" ht="15" customHeight="1">
      <c r="A39" s="223">
        <v>29</v>
      </c>
      <c r="B39" s="222">
        <v>42</v>
      </c>
      <c r="C39" s="37" t="s">
        <v>399</v>
      </c>
      <c r="D39" s="42" t="s">
        <v>111</v>
      </c>
      <c r="E39" s="57">
        <v>6</v>
      </c>
      <c r="F39" s="69" t="s">
        <v>484</v>
      </c>
      <c r="G39" s="70">
        <v>4</v>
      </c>
      <c r="H39" s="57" t="s">
        <v>205</v>
      </c>
      <c r="I39" s="69" t="s">
        <v>485</v>
      </c>
      <c r="J39" s="70">
        <v>3</v>
      </c>
      <c r="K39" s="33"/>
      <c r="L39" s="69"/>
      <c r="M39" s="33"/>
      <c r="N39" s="31"/>
      <c r="O39" s="69"/>
      <c r="P39" s="30"/>
      <c r="Q39" s="71">
        <f>IF((MIN(_xlfn.IFERROR(VALUE(MID(F39,1,2))+VALUE(MID(F39,4,3))/1000,999),_xlfn.IFERROR(VALUE(MID(#REF!,1,2))+VALUE(MID(#REF!,4,3))/1000,999),_xlfn.IFERROR(VALUE(MID(I39,1,2))+VALUE(MID(I39,4,3))/1000,999),_xlfn.IFERROR(VALUE(MID(L39,1,2))+VALUE(MID(L39,4,3))/1000,999),_xlfn.IFERROR(VALUE(MID(O39,1,2))+VALUE(MID(O39,4,3))/1000,999)))=999,"",MIN(_xlfn.IFERROR(VALUE(MID(F39,1,2))+VALUE(MID(F39,4,3))/1000,999),_xlfn.IFERROR(VALUE(MID(#REF!,1,2))+VALUE(MID(#REF!,4,3))/1000,999),_xlfn.IFERROR(VALUE(MID(I39,1,2))+VALUE(MID(I39,4,3))/1000,999),_xlfn.IFERROR(VALUE(MID(L39,1,2))+VALUE(MID(L39,4,3))/1000,999),_xlfn.IFERROR(VALUE(MID(O39,1,2))+VALUE(MID(O39,4,3))/1000,999)))</f>
        <v>47.3</v>
      </c>
      <c r="R39" s="85" t="str">
        <f t="shared" si="0"/>
        <v>1р</v>
      </c>
    </row>
    <row r="40" spans="1:18" s="1" customFormat="1" ht="15" customHeight="1">
      <c r="A40" s="223">
        <v>30</v>
      </c>
      <c r="B40" s="224">
        <v>25</v>
      </c>
      <c r="C40" s="34" t="s">
        <v>293</v>
      </c>
      <c r="D40" s="16" t="s">
        <v>363</v>
      </c>
      <c r="E40" s="57">
        <v>3</v>
      </c>
      <c r="F40" s="69" t="s">
        <v>486</v>
      </c>
      <c r="G40" s="70">
        <v>5</v>
      </c>
      <c r="H40" s="57" t="s">
        <v>113</v>
      </c>
      <c r="I40" s="69" t="s">
        <v>487</v>
      </c>
      <c r="J40" s="70">
        <v>3</v>
      </c>
      <c r="K40" s="33"/>
      <c r="L40" s="69"/>
      <c r="M40" s="33"/>
      <c r="N40" s="31"/>
      <c r="O40" s="69"/>
      <c r="P40" s="30"/>
      <c r="Q40" s="71">
        <f>IF((MIN(_xlfn.IFERROR(VALUE(MID(F40,1,2))+VALUE(MID(F40,4,3))/1000,999),_xlfn.IFERROR(VALUE(MID(#REF!,1,2))+VALUE(MID(#REF!,4,3))/1000,999),_xlfn.IFERROR(VALUE(MID(I40,1,2))+VALUE(MID(I40,4,3))/1000,999),_xlfn.IFERROR(VALUE(MID(L40,1,2))+VALUE(MID(L40,4,3))/1000,999),_xlfn.IFERROR(VALUE(MID(O40,1,2))+VALUE(MID(O40,4,3))/1000,999)))=999,"",MIN(_xlfn.IFERROR(VALUE(MID(F40,1,2))+VALUE(MID(F40,4,3))/1000,999),_xlfn.IFERROR(VALUE(MID(#REF!,1,2))+VALUE(MID(#REF!,4,3))/1000,999),_xlfn.IFERROR(VALUE(MID(I40,1,2))+VALUE(MID(I40,4,3))/1000,999),_xlfn.IFERROR(VALUE(MID(L40,1,2))+VALUE(MID(L40,4,3))/1000,999),_xlfn.IFERROR(VALUE(MID(O40,1,2))+VALUE(MID(O40,4,3))/1000,999)))</f>
        <v>46.34</v>
      </c>
      <c r="R40" s="85" t="str">
        <f t="shared" si="0"/>
        <v>1р</v>
      </c>
    </row>
    <row r="41" spans="1:18" s="1" customFormat="1" ht="15" customHeight="1">
      <c r="A41" s="223">
        <v>31</v>
      </c>
      <c r="B41" s="222">
        <v>38</v>
      </c>
      <c r="C41" s="37" t="s">
        <v>268</v>
      </c>
      <c r="D41" s="42" t="s">
        <v>111</v>
      </c>
      <c r="E41" s="57">
        <v>2</v>
      </c>
      <c r="F41" s="69" t="s">
        <v>488</v>
      </c>
      <c r="G41" s="70">
        <v>5</v>
      </c>
      <c r="H41" s="57" t="s">
        <v>116</v>
      </c>
      <c r="I41" s="69" t="s">
        <v>489</v>
      </c>
      <c r="J41" s="70">
        <v>3</v>
      </c>
      <c r="K41" s="33"/>
      <c r="L41" s="69"/>
      <c r="M41" s="33"/>
      <c r="N41" s="31"/>
      <c r="O41" s="69"/>
      <c r="P41" s="30"/>
      <c r="Q41" s="71">
        <f>IF((MIN(_xlfn.IFERROR(VALUE(MID(F41,1,2))+VALUE(MID(F41,4,3))/1000,999),_xlfn.IFERROR(VALUE(MID(#REF!,1,2))+VALUE(MID(#REF!,4,3))/1000,999),_xlfn.IFERROR(VALUE(MID(I41,1,2))+VALUE(MID(I41,4,3))/1000,999),_xlfn.IFERROR(VALUE(MID(L41,1,2))+VALUE(MID(L41,4,3))/1000,999),_xlfn.IFERROR(VALUE(MID(O41,1,2))+VALUE(MID(O41,4,3))/1000,999)))=999,"",MIN(_xlfn.IFERROR(VALUE(MID(F41,1,2))+VALUE(MID(F41,4,3))/1000,999),_xlfn.IFERROR(VALUE(MID(#REF!,1,2))+VALUE(MID(#REF!,4,3))/1000,999),_xlfn.IFERROR(VALUE(MID(I41,1,2))+VALUE(MID(I41,4,3))/1000,999),_xlfn.IFERROR(VALUE(MID(L41,1,2))+VALUE(MID(L41,4,3))/1000,999),_xlfn.IFERROR(VALUE(MID(O41,1,2))+VALUE(MID(O41,4,3))/1000,999)))</f>
        <v>46.79</v>
      </c>
      <c r="R41" s="85" t="str">
        <f t="shared" si="0"/>
        <v>1р</v>
      </c>
    </row>
    <row r="42" spans="1:18" s="1" customFormat="1" ht="15" customHeight="1">
      <c r="A42" s="223">
        <v>32</v>
      </c>
      <c r="B42" s="222">
        <v>21</v>
      </c>
      <c r="C42" s="227" t="s">
        <v>391</v>
      </c>
      <c r="D42" s="42" t="s">
        <v>323</v>
      </c>
      <c r="E42" s="57">
        <v>1</v>
      </c>
      <c r="F42" s="69" t="s">
        <v>490</v>
      </c>
      <c r="G42" s="70">
        <v>3</v>
      </c>
      <c r="H42" s="57" t="s">
        <v>205</v>
      </c>
      <c r="I42" s="69" t="s">
        <v>98</v>
      </c>
      <c r="J42" s="70">
        <v>4</v>
      </c>
      <c r="K42" s="33"/>
      <c r="L42" s="69"/>
      <c r="M42" s="33"/>
      <c r="N42" s="31"/>
      <c r="O42" s="69"/>
      <c r="P42" s="30"/>
      <c r="Q42" s="71">
        <f>IF((MIN(_xlfn.IFERROR(VALUE(MID(F42,1,2))+VALUE(MID(F42,4,3))/1000,999),_xlfn.IFERROR(VALUE(MID(#REF!,1,2))+VALUE(MID(#REF!,4,3))/1000,999),_xlfn.IFERROR(VALUE(MID(I42,1,2))+VALUE(MID(I42,4,3))/1000,999),_xlfn.IFERROR(VALUE(MID(L42,1,2))+VALUE(MID(L42,4,3))/1000,999),_xlfn.IFERROR(VALUE(MID(O42,1,2))+VALUE(MID(O42,4,3))/1000,999)))=999,"",MIN(_xlfn.IFERROR(VALUE(MID(F42,1,2))+VALUE(MID(F42,4,3))/1000,999),_xlfn.IFERROR(VALUE(MID(#REF!,1,2))+VALUE(MID(#REF!,4,3))/1000,999),_xlfn.IFERROR(VALUE(MID(I42,1,2))+VALUE(MID(I42,4,3))/1000,999),_xlfn.IFERROR(VALUE(MID(L42,1,2))+VALUE(MID(L42,4,3))/1000,999),_xlfn.IFERROR(VALUE(MID(O42,1,2))+VALUE(MID(O42,4,3))/1000,999)))</f>
        <v>45.27</v>
      </c>
      <c r="R42" s="85" t="str">
        <f t="shared" si="0"/>
        <v>КМС</v>
      </c>
    </row>
    <row r="43" spans="1:18" s="1" customFormat="1" ht="15" customHeight="1">
      <c r="A43" s="223">
        <v>33</v>
      </c>
      <c r="B43" s="222">
        <v>35</v>
      </c>
      <c r="C43" s="37" t="s">
        <v>279</v>
      </c>
      <c r="D43" s="42" t="s">
        <v>93</v>
      </c>
      <c r="E43" s="57">
        <v>8</v>
      </c>
      <c r="F43" s="69" t="s">
        <v>491</v>
      </c>
      <c r="G43" s="70">
        <v>3</v>
      </c>
      <c r="H43" s="57" t="s">
        <v>113</v>
      </c>
      <c r="I43" s="69" t="s">
        <v>98</v>
      </c>
      <c r="J43" s="70">
        <v>4</v>
      </c>
      <c r="K43" s="33"/>
      <c r="L43" s="69"/>
      <c r="M43" s="33"/>
      <c r="N43" s="31"/>
      <c r="O43" s="69"/>
      <c r="P43" s="30"/>
      <c r="Q43" s="71">
        <f>IF((MIN(_xlfn.IFERROR(VALUE(MID(F43,1,2))+VALUE(MID(F43,4,3))/1000,999),_xlfn.IFERROR(VALUE(MID(#REF!,1,2))+VALUE(MID(#REF!,4,3))/1000,999),_xlfn.IFERROR(VALUE(MID(I43,1,2))+VALUE(MID(I43,4,3))/1000,999),_xlfn.IFERROR(VALUE(MID(L43,1,2))+VALUE(MID(L43,4,3))/1000,999),_xlfn.IFERROR(VALUE(MID(O43,1,2))+VALUE(MID(O43,4,3))/1000,999)))=999,"",MIN(_xlfn.IFERROR(VALUE(MID(F43,1,2))+VALUE(MID(F43,4,3))/1000,999),_xlfn.IFERROR(VALUE(MID(#REF!,1,2))+VALUE(MID(#REF!,4,3))/1000,999),_xlfn.IFERROR(VALUE(MID(I43,1,2))+VALUE(MID(I43,4,3))/1000,999),_xlfn.IFERROR(VALUE(MID(L43,1,2))+VALUE(MID(L43,4,3))/1000,999),_xlfn.IFERROR(VALUE(MID(O43,1,2))+VALUE(MID(O43,4,3))/1000,999)))</f>
        <v>62.21</v>
      </c>
      <c r="R43" s="85" t="str">
        <f t="shared" si="0"/>
        <v>1ю</v>
      </c>
    </row>
    <row r="44" spans="1:18" s="1" customFormat="1" ht="15" customHeight="1">
      <c r="A44" s="223">
        <v>34</v>
      </c>
      <c r="B44" s="222">
        <v>30</v>
      </c>
      <c r="C44" s="37" t="s">
        <v>278</v>
      </c>
      <c r="D44" s="42" t="s">
        <v>93</v>
      </c>
      <c r="E44" s="57">
        <v>3</v>
      </c>
      <c r="F44" s="69" t="s">
        <v>475</v>
      </c>
      <c r="G44" s="70">
        <v>4</v>
      </c>
      <c r="H44" s="57" t="s">
        <v>116</v>
      </c>
      <c r="I44" s="69" t="s">
        <v>492</v>
      </c>
      <c r="J44" s="70">
        <v>4</v>
      </c>
      <c r="K44" s="33"/>
      <c r="L44" s="69"/>
      <c r="M44" s="33"/>
      <c r="N44" s="31"/>
      <c r="O44" s="69"/>
      <c r="P44" s="30"/>
      <c r="Q44" s="71">
        <f>IF((MIN(_xlfn.IFERROR(VALUE(MID(F44,1,2))+VALUE(MID(F44,4,3))/1000,999),_xlfn.IFERROR(VALUE(MID(#REF!,1,2))+VALUE(MID(#REF!,4,3))/1000,999),_xlfn.IFERROR(VALUE(MID(I44,1,2))+VALUE(MID(I44,4,3))/1000,999),_xlfn.IFERROR(VALUE(MID(L44,1,2))+VALUE(MID(L44,4,3))/1000,999),_xlfn.IFERROR(VALUE(MID(O44,1,2))+VALUE(MID(O44,4,3))/1000,999)))=999,"",MIN(_xlfn.IFERROR(VALUE(MID(F44,1,2))+VALUE(MID(F44,4,3))/1000,999),_xlfn.IFERROR(VALUE(MID(#REF!,1,2))+VALUE(MID(#REF!,4,3))/1000,999),_xlfn.IFERROR(VALUE(MID(I44,1,2))+VALUE(MID(I44,4,3))/1000,999),_xlfn.IFERROR(VALUE(MID(L44,1,2))+VALUE(MID(L44,4,3))/1000,999),_xlfn.IFERROR(VALUE(MID(O44,1,2))+VALUE(MID(O44,4,3))/1000,999)))</f>
        <v>45.81</v>
      </c>
      <c r="R44" s="85" t="str">
        <f t="shared" si="0"/>
        <v>КМС</v>
      </c>
    </row>
    <row r="45" spans="1:18" s="1" customFormat="1" ht="15" customHeight="1">
      <c r="A45" s="223">
        <v>35</v>
      </c>
      <c r="B45" s="222">
        <v>33</v>
      </c>
      <c r="C45" s="37" t="s">
        <v>300</v>
      </c>
      <c r="D45" s="42" t="s">
        <v>93</v>
      </c>
      <c r="E45" s="57">
        <v>5</v>
      </c>
      <c r="F45" s="69" t="s">
        <v>493</v>
      </c>
      <c r="G45" s="70">
        <v>5</v>
      </c>
      <c r="H45" s="57" t="s">
        <v>460</v>
      </c>
      <c r="I45" s="69" t="s">
        <v>175</v>
      </c>
      <c r="J45" s="70">
        <v>4</v>
      </c>
      <c r="K45" s="33"/>
      <c r="L45" s="69"/>
      <c r="M45" s="33"/>
      <c r="N45" s="31"/>
      <c r="O45" s="69"/>
      <c r="P45" s="30"/>
      <c r="Q45" s="71">
        <f>IF((MIN(_xlfn.IFERROR(VALUE(MID(F45,1,2))+VALUE(MID(F45,4,3))/1000,999),_xlfn.IFERROR(VALUE(MID(#REF!,1,2))+VALUE(MID(#REF!,4,3))/1000,999),_xlfn.IFERROR(VALUE(MID(I45,1,2))+VALUE(MID(I45,4,3))/1000,999),_xlfn.IFERROR(VALUE(MID(L45,1,2))+VALUE(MID(L45,4,3))/1000,999),_xlfn.IFERROR(VALUE(MID(O45,1,2))+VALUE(MID(O45,4,3))/1000,999)))=999,"",MIN(_xlfn.IFERROR(VALUE(MID(F45,1,2))+VALUE(MID(F45,4,3))/1000,999),_xlfn.IFERROR(VALUE(MID(#REF!,1,2))+VALUE(MID(#REF!,4,3))/1000,999),_xlfn.IFERROR(VALUE(MID(I45,1,2))+VALUE(MID(I45,4,3))/1000,999),_xlfn.IFERROR(VALUE(MID(L45,1,2))+VALUE(MID(L45,4,3))/1000,999),_xlfn.IFERROR(VALUE(MID(O45,1,2))+VALUE(MID(O45,4,3))/1000,999)))</f>
        <v>45.74</v>
      </c>
      <c r="R45" s="85" t="str">
        <f t="shared" si="0"/>
        <v>КМС</v>
      </c>
    </row>
    <row r="46" spans="1:18" s="1" customFormat="1" ht="15" customHeight="1">
      <c r="A46" s="223">
        <v>36</v>
      </c>
      <c r="B46" s="224">
        <v>1</v>
      </c>
      <c r="C46" s="37" t="s">
        <v>407</v>
      </c>
      <c r="D46" s="42" t="s">
        <v>46</v>
      </c>
      <c r="E46" s="57">
        <v>4</v>
      </c>
      <c r="F46" s="69" t="s">
        <v>494</v>
      </c>
      <c r="G46" s="70">
        <v>5</v>
      </c>
      <c r="H46" s="57" t="s">
        <v>108</v>
      </c>
      <c r="I46" s="69" t="s">
        <v>495</v>
      </c>
      <c r="J46" s="70">
        <v>4</v>
      </c>
      <c r="K46" s="33"/>
      <c r="L46" s="69"/>
      <c r="M46" s="33"/>
      <c r="N46" s="31"/>
      <c r="O46" s="69"/>
      <c r="P46" s="30"/>
      <c r="Q46" s="71">
        <f>IF((MIN(_xlfn.IFERROR(VALUE(MID(F46,1,2))+VALUE(MID(F46,4,3))/1000,999),_xlfn.IFERROR(VALUE(MID(#REF!,1,2))+VALUE(MID(#REF!,4,3))/1000,999),_xlfn.IFERROR(VALUE(MID(I46,1,2))+VALUE(MID(I46,4,3))/1000,999),_xlfn.IFERROR(VALUE(MID(L46,1,2))+VALUE(MID(L46,4,3))/1000,999),_xlfn.IFERROR(VALUE(MID(O46,1,2))+VALUE(MID(O46,4,3))/1000,999)))=999,"",MIN(_xlfn.IFERROR(VALUE(MID(F46,1,2))+VALUE(MID(F46,4,3))/1000,999),_xlfn.IFERROR(VALUE(MID(#REF!,1,2))+VALUE(MID(#REF!,4,3))/1000,999),_xlfn.IFERROR(VALUE(MID(I46,1,2))+VALUE(MID(I46,4,3))/1000,999),_xlfn.IFERROR(VALUE(MID(L46,1,2))+VALUE(MID(L46,4,3))/1000,999),_xlfn.IFERROR(VALUE(MID(O46,1,2))+VALUE(MID(O46,4,3))/1000,999)))</f>
        <v>46.4</v>
      </c>
      <c r="R46" s="85" t="str">
        <f t="shared" si="0"/>
        <v>1р</v>
      </c>
    </row>
    <row r="47" spans="1:18" s="1" customFormat="1" ht="15" customHeight="1">
      <c r="A47" s="223">
        <v>37</v>
      </c>
      <c r="B47" s="222">
        <v>48</v>
      </c>
      <c r="C47" s="226" t="s">
        <v>255</v>
      </c>
      <c r="D47" s="16" t="s">
        <v>69</v>
      </c>
      <c r="E47" s="72">
        <v>4</v>
      </c>
      <c r="F47" s="73" t="s">
        <v>496</v>
      </c>
      <c r="G47" s="74">
        <v>3</v>
      </c>
      <c r="H47" s="72" t="s">
        <v>460</v>
      </c>
      <c r="I47" s="73" t="s">
        <v>160</v>
      </c>
      <c r="J47" s="74">
        <v>5</v>
      </c>
      <c r="K47" s="41"/>
      <c r="L47" s="73"/>
      <c r="M47" s="41"/>
      <c r="N47" s="38"/>
      <c r="O47" s="73"/>
      <c r="P47" s="40"/>
      <c r="Q47" s="71">
        <f>IF((MIN(_xlfn.IFERROR(VALUE(MID(F47,1,2))+VALUE(MID(F47,4,3))/1000,999),_xlfn.IFERROR(VALUE(MID(#REF!,1,2))+VALUE(MID(#REF!,4,3))/1000,999),_xlfn.IFERROR(VALUE(MID(I47,1,2))+VALUE(MID(I47,4,3))/1000,999),_xlfn.IFERROR(VALUE(MID(L47,1,2))+VALUE(MID(L47,4,3))/1000,999),_xlfn.IFERROR(VALUE(MID(O47,1,2))+VALUE(MID(O47,4,3))/1000,999)))=999,"",MIN(_xlfn.IFERROR(VALUE(MID(F47,1,2))+VALUE(MID(F47,4,3))/1000,999),_xlfn.IFERROR(VALUE(MID(#REF!,1,2))+VALUE(MID(#REF!,4,3))/1000,999),_xlfn.IFERROR(VALUE(MID(I47,1,2))+VALUE(MID(I47,4,3))/1000,999),_xlfn.IFERROR(VALUE(MID(L47,1,2))+VALUE(MID(L47,4,3))/1000,999),_xlfn.IFERROR(VALUE(MID(O47,1,2))+VALUE(MID(O47,4,3))/1000,999)))</f>
        <v>45.12</v>
      </c>
      <c r="R47" s="85" t="str">
        <f t="shared" si="0"/>
        <v>КМС</v>
      </c>
    </row>
    <row r="48" spans="1:18" s="1" customFormat="1" ht="15" customHeight="1">
      <c r="A48" s="223">
        <v>38</v>
      </c>
      <c r="B48" s="222">
        <v>24</v>
      </c>
      <c r="C48" s="47" t="s">
        <v>292</v>
      </c>
      <c r="D48" s="42" t="s">
        <v>363</v>
      </c>
      <c r="E48" s="57">
        <v>6</v>
      </c>
      <c r="F48" s="69" t="s">
        <v>225</v>
      </c>
      <c r="G48" s="70">
        <v>5</v>
      </c>
      <c r="H48" s="57" t="s">
        <v>108</v>
      </c>
      <c r="I48" s="69" t="s">
        <v>98</v>
      </c>
      <c r="J48" s="70">
        <v>5</v>
      </c>
      <c r="K48" s="33"/>
      <c r="L48" s="69"/>
      <c r="M48" s="33"/>
      <c r="N48" s="31"/>
      <c r="O48" s="69"/>
      <c r="P48" s="30"/>
      <c r="Q48" s="71">
        <f>IF((MIN(_xlfn.IFERROR(VALUE(MID(F48,1,2))+VALUE(MID(F48,4,3))/1000,999),_xlfn.IFERROR(VALUE(MID(#REF!,1,2))+VALUE(MID(#REF!,4,3))/1000,999),_xlfn.IFERROR(VALUE(MID(I48,1,2))+VALUE(MID(I48,4,3))/1000,999),_xlfn.IFERROR(VALUE(MID(L48,1,2))+VALUE(MID(L48,4,3))/1000,999),_xlfn.IFERROR(VALUE(MID(O48,1,2))+VALUE(MID(O48,4,3))/1000,999)))=999,"",MIN(_xlfn.IFERROR(VALUE(MID(F48,1,2))+VALUE(MID(F48,4,3))/1000,999),_xlfn.IFERROR(VALUE(MID(#REF!,1,2))+VALUE(MID(#REF!,4,3))/1000,999),_xlfn.IFERROR(VALUE(MID(I48,1,2))+VALUE(MID(I48,4,3))/1000,999),_xlfn.IFERROR(VALUE(MID(L48,1,2))+VALUE(MID(L48,4,3))/1000,999),_xlfn.IFERROR(VALUE(MID(O48,1,2))+VALUE(MID(O48,4,3))/1000,999)))</f>
        <v>48.65</v>
      </c>
      <c r="R48" s="85" t="str">
        <f t="shared" si="0"/>
        <v>1р</v>
      </c>
    </row>
    <row r="49" spans="1:18" s="1" customFormat="1" ht="15" customHeight="1">
      <c r="A49" s="223">
        <v>39</v>
      </c>
      <c r="B49" s="222">
        <v>9</v>
      </c>
      <c r="C49" s="37" t="s">
        <v>401</v>
      </c>
      <c r="D49" s="42" t="s">
        <v>237</v>
      </c>
      <c r="E49" s="57">
        <v>1</v>
      </c>
      <c r="F49" s="69" t="s">
        <v>497</v>
      </c>
      <c r="G49" s="70">
        <v>5</v>
      </c>
      <c r="H49" s="57" t="s">
        <v>205</v>
      </c>
      <c r="I49" s="69" t="s">
        <v>103</v>
      </c>
      <c r="J49" s="70"/>
      <c r="K49" s="33"/>
      <c r="L49" s="69"/>
      <c r="M49" s="33"/>
      <c r="N49" s="31"/>
      <c r="O49" s="69"/>
      <c r="P49" s="30"/>
      <c r="Q49" s="71">
        <f>IF((MIN(_xlfn.IFERROR(VALUE(MID(F49,1,2))+VALUE(MID(F49,4,3))/1000,999),_xlfn.IFERROR(VALUE(MID(#REF!,1,2))+VALUE(MID(#REF!,4,3))/1000,999),_xlfn.IFERROR(VALUE(MID(I49,1,2))+VALUE(MID(I49,4,3))/1000,999),_xlfn.IFERROR(VALUE(MID(L49,1,2))+VALUE(MID(L49,4,3))/1000,999),_xlfn.IFERROR(VALUE(MID(O49,1,2))+VALUE(MID(O49,4,3))/1000,999)))=999,"",MIN(_xlfn.IFERROR(VALUE(MID(F49,1,2))+VALUE(MID(F49,4,3))/1000,999),_xlfn.IFERROR(VALUE(MID(#REF!,1,2))+VALUE(MID(#REF!,4,3))/1000,999),_xlfn.IFERROR(VALUE(MID(I49,1,2))+VALUE(MID(I49,4,3))/1000,999),_xlfn.IFERROR(VALUE(MID(L49,1,2))+VALUE(MID(L49,4,3))/1000,999),_xlfn.IFERROR(VALUE(MID(O49,1,2))+VALUE(MID(O49,4,3))/1000,999)))</f>
        <v>66.65</v>
      </c>
      <c r="R49" s="85" t="str">
        <f t="shared" si="0"/>
        <v>2ю</v>
      </c>
    </row>
    <row r="50" spans="1:18" s="1" customFormat="1" ht="15" customHeight="1">
      <c r="A50" s="223"/>
      <c r="B50" s="222">
        <v>2</v>
      </c>
      <c r="C50" s="37" t="s">
        <v>415</v>
      </c>
      <c r="D50" s="42" t="s">
        <v>416</v>
      </c>
      <c r="E50" s="57">
        <v>8</v>
      </c>
      <c r="F50" s="69" t="s">
        <v>498</v>
      </c>
      <c r="G50" s="70"/>
      <c r="H50" s="57"/>
      <c r="I50" s="69"/>
      <c r="J50" s="70"/>
      <c r="K50" s="33"/>
      <c r="L50" s="69"/>
      <c r="M50" s="33"/>
      <c r="N50" s="31"/>
      <c r="O50" s="69"/>
      <c r="P50" s="30"/>
      <c r="Q50" s="71">
        <f>IF((MIN(_xlfn.IFERROR(VALUE(MID(F50,1,2))+VALUE(MID(F50,4,3))/1000,999),_xlfn.IFERROR(VALUE(MID(#REF!,1,2))+VALUE(MID(#REF!,4,3))/1000,999),_xlfn.IFERROR(VALUE(MID(I50,1,2))+VALUE(MID(I50,4,3))/1000,999),_xlfn.IFERROR(VALUE(MID(L50,1,2))+VALUE(MID(L50,4,3))/1000,999),_xlfn.IFERROR(VALUE(MID(O50,1,2))+VALUE(MID(O50,4,3))/1000,999)))=999,"",MIN(_xlfn.IFERROR(VALUE(MID(F50,1,2))+VALUE(MID(F50,4,3))/1000,999),_xlfn.IFERROR(VALUE(MID(#REF!,1,2))+VALUE(MID(#REF!,4,3))/1000,999),_xlfn.IFERROR(VALUE(MID(I50,1,2))+VALUE(MID(I50,4,3))/1000,999),_xlfn.IFERROR(VALUE(MID(L50,1,2))+VALUE(MID(L50,4,3))/1000,999),_xlfn.IFERROR(VALUE(MID(O50,1,2))+VALUE(MID(O50,4,3))/1000,999)))</f>
      </c>
      <c r="R50" s="85">
        <f t="shared" si="0"/>
      </c>
    </row>
    <row r="51" spans="1:18" s="1" customFormat="1" ht="15" customHeight="1">
      <c r="A51" s="223"/>
      <c r="B51" s="224">
        <v>37</v>
      </c>
      <c r="C51" s="37" t="s">
        <v>264</v>
      </c>
      <c r="D51" s="42" t="s">
        <v>111</v>
      </c>
      <c r="E51" s="57">
        <v>8</v>
      </c>
      <c r="F51" s="69" t="s">
        <v>103</v>
      </c>
      <c r="G51" s="70"/>
      <c r="H51" s="57"/>
      <c r="I51" s="32"/>
      <c r="J51" s="70"/>
      <c r="K51" s="33"/>
      <c r="L51" s="69"/>
      <c r="M51" s="33"/>
      <c r="N51" s="31"/>
      <c r="O51" s="230"/>
      <c r="P51" s="30"/>
      <c r="Q51" s="71">
        <f>IF((MIN(_xlfn.IFERROR(VALUE(MID(F51,1,2))+VALUE(MID(F51,4,3))/1000,999),_xlfn.IFERROR(VALUE(MID(#REF!,1,2))+VALUE(MID(#REF!,4,3))/1000,999),_xlfn.IFERROR(VALUE(MID(I51,1,2))+VALUE(MID(I51,4,3))/1000,999),_xlfn.IFERROR(VALUE(MID(L51,1,2))+VALUE(MID(L51,4,3))/1000,999),_xlfn.IFERROR(VALUE(MID(O51,1,2))+VALUE(MID(O51,4,3))/1000,999)))=999,"",MIN(_xlfn.IFERROR(VALUE(MID(F51,1,2))+VALUE(MID(F51,4,3))/1000,999),_xlfn.IFERROR(VALUE(MID(#REF!,1,2))+VALUE(MID(#REF!,4,3))/1000,999),_xlfn.IFERROR(VALUE(MID(I51,1,2))+VALUE(MID(I51,4,3))/1000,999),_xlfn.IFERROR(VALUE(MID(L51,1,2))+VALUE(MID(L51,4,3))/1000,999),_xlfn.IFERROR(VALUE(MID(O51,1,2))+VALUE(MID(O51,4,3))/1000,999)))</f>
      </c>
      <c r="R51" s="85">
        <f t="shared" si="0"/>
      </c>
    </row>
    <row r="76" spans="3:4" ht="12.75">
      <c r="C76" s="214"/>
      <c r="D76" s="214"/>
    </row>
  </sheetData>
  <sheetProtection/>
  <mergeCells count="17">
    <mergeCell ref="R8:R10"/>
    <mergeCell ref="E9:G9"/>
    <mergeCell ref="H9:J9"/>
    <mergeCell ref="K9:M9"/>
    <mergeCell ref="N9:P9"/>
    <mergeCell ref="Q8:Q10"/>
    <mergeCell ref="A8:A10"/>
    <mergeCell ref="B8:B10"/>
    <mergeCell ref="C8:C10"/>
    <mergeCell ref="D8:D10"/>
    <mergeCell ref="E8:P8"/>
    <mergeCell ref="A7:R7"/>
    <mergeCell ref="A1:R1"/>
    <mergeCell ref="A2:R2"/>
    <mergeCell ref="A3:R3"/>
    <mergeCell ref="A4:R4"/>
    <mergeCell ref="A6:R6"/>
  </mergeCells>
  <printOptions/>
  <pageMargins left="0.3937007874015748" right="0.1968503937007874" top="0.35433070866141736" bottom="0.35433070866141736" header="0.5118110236220472" footer="0.4330708661417323"/>
  <pageSetup horizontalDpi="600" verticalDpi="600" orientation="landscape" paperSize="9" r:id="rId3"/>
  <headerFooter alignWithMargins="0">
    <oddFooter>&amp;L&amp;"Times New Roman,обычный"
Главный судья соревнований 
Главный секретарь соревнований &amp;C&amp;"Times New Roman,обычный"                                
                      Чачина Ю.Ю.
                         Смирнова С.А.</oddFooter>
  </headerFooter>
  <rowBreaks count="1" manualBreakCount="1">
    <brk id="30" max="99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89"/>
  <sheetViews>
    <sheetView tabSelected="1" zoomScale="70" zoomScaleNormal="70" zoomScaleSheetLayoutView="75" zoomScalePageLayoutView="0" workbookViewId="0" topLeftCell="A1">
      <selection activeCell="L26" sqref="L2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9.57421875" style="0" customWidth="1"/>
    <col min="4" max="4" width="30.421875" style="0" customWidth="1"/>
    <col min="5" max="5" width="4.28125" style="0" customWidth="1"/>
    <col min="6" max="6" width="8.421875" style="0" customWidth="1"/>
    <col min="7" max="7" width="5.7109375" style="0" customWidth="1"/>
    <col min="8" max="8" width="4.28125" style="0" customWidth="1"/>
    <col min="9" max="9" width="8.421875" style="0" customWidth="1"/>
    <col min="10" max="10" width="5.7109375" style="0" customWidth="1"/>
    <col min="11" max="11" width="4.28125" style="0" customWidth="1"/>
    <col min="12" max="12" width="8.421875" style="0" customWidth="1"/>
    <col min="13" max="14" width="4.28125" style="0" customWidth="1"/>
    <col min="15" max="15" width="8.421875" style="0" customWidth="1"/>
    <col min="16" max="16" width="4.28125" style="0" customWidth="1"/>
    <col min="17" max="17" width="8.421875" style="0" customWidth="1"/>
    <col min="18" max="18" width="6.28125" style="0" customWidth="1"/>
  </cols>
  <sheetData>
    <row r="1" spans="1:18" ht="15.75">
      <c r="A1" s="265" t="str">
        <f>'[3]const'!C4</f>
        <v>Министерство спорта Российской Федерации 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5.75">
      <c r="A2" s="265" t="str">
        <f>'[3]const'!C5</f>
        <v>Союз Конькобежцев России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22.5">
      <c r="A3" s="266" t="str">
        <f>'[3]const'!C2</f>
        <v>Первенство России по шорт-треку среди юниоров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ht="21" customHeight="1">
      <c r="A4" s="266" t="str">
        <f>'[3]const'!C3</f>
        <v>(отдельные дистанции и эстафета)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7.25" customHeight="1">
      <c r="A5" s="1"/>
      <c r="B5" s="2" t="str">
        <f>'[3]const'!C19</f>
        <v>г. Санкт-Петербург, ДС "Юбилейный"</v>
      </c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tr">
        <f>'[3]const'!C9</f>
        <v>07 апреля 2015 г.</v>
      </c>
      <c r="R5" s="1"/>
    </row>
    <row r="6" spans="1:18" ht="17.25" customHeight="1">
      <c r="A6" s="249" t="s">
        <v>227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</row>
    <row r="7" spans="1:18" ht="17.25" customHeight="1" thickBot="1">
      <c r="A7" s="246" t="str">
        <f>'[3]const'!C11</f>
        <v>ЮНИОРЫ</v>
      </c>
      <c r="B7" s="246"/>
      <c r="C7" s="246"/>
      <c r="D7" s="246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46"/>
      <c r="R7" s="246"/>
    </row>
    <row r="8" spans="1:18" ht="17.25" customHeight="1" thickBot="1">
      <c r="A8" s="267" t="s">
        <v>8</v>
      </c>
      <c r="B8" s="270" t="s">
        <v>9</v>
      </c>
      <c r="C8" s="273" t="s">
        <v>10</v>
      </c>
      <c r="D8" s="259" t="str">
        <f>'[3]const'!C20</f>
        <v>Субъект РФ</v>
      </c>
      <c r="E8" s="279" t="str">
        <f>'[3]const'!C17</f>
        <v>1000 метров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50" t="s">
        <v>13</v>
      </c>
      <c r="R8" s="250" t="s">
        <v>14</v>
      </c>
    </row>
    <row r="9" spans="1:18" ht="18" customHeight="1">
      <c r="A9" s="268"/>
      <c r="B9" s="271"/>
      <c r="C9" s="274"/>
      <c r="D9" s="260"/>
      <c r="E9" s="284" t="s">
        <v>15</v>
      </c>
      <c r="F9" s="285"/>
      <c r="G9" s="286"/>
      <c r="H9" s="284" t="s">
        <v>159</v>
      </c>
      <c r="I9" s="285"/>
      <c r="J9" s="286"/>
      <c r="K9" s="285" t="s">
        <v>16</v>
      </c>
      <c r="L9" s="285"/>
      <c r="M9" s="286"/>
      <c r="N9" s="284" t="s">
        <v>17</v>
      </c>
      <c r="O9" s="285"/>
      <c r="P9" s="286"/>
      <c r="Q9" s="251"/>
      <c r="R9" s="251"/>
    </row>
    <row r="10" spans="1:18" ht="50.25" customHeight="1" thickBot="1">
      <c r="A10" s="269"/>
      <c r="B10" s="272"/>
      <c r="C10" s="275"/>
      <c r="D10" s="261"/>
      <c r="E10" s="7" t="s">
        <v>18</v>
      </c>
      <c r="F10" s="8" t="s">
        <v>19</v>
      </c>
      <c r="G10" s="61" t="s">
        <v>20</v>
      </c>
      <c r="H10" s="11" t="s">
        <v>18</v>
      </c>
      <c r="I10" s="62" t="s">
        <v>19</v>
      </c>
      <c r="J10" s="9" t="s">
        <v>20</v>
      </c>
      <c r="K10" s="10" t="s">
        <v>18</v>
      </c>
      <c r="L10" s="8" t="s">
        <v>19</v>
      </c>
      <c r="M10" s="61" t="s">
        <v>20</v>
      </c>
      <c r="N10" s="11" t="s">
        <v>18</v>
      </c>
      <c r="O10" s="12" t="s">
        <v>19</v>
      </c>
      <c r="P10" s="9" t="s">
        <v>20</v>
      </c>
      <c r="Q10" s="252"/>
      <c r="R10" s="252"/>
    </row>
    <row r="11" spans="1:18" s="1" customFormat="1" ht="15" customHeight="1">
      <c r="A11" s="221">
        <v>1</v>
      </c>
      <c r="B11" s="222">
        <v>20</v>
      </c>
      <c r="C11" s="15" t="s">
        <v>322</v>
      </c>
      <c r="D11" s="42" t="s">
        <v>323</v>
      </c>
      <c r="E11" s="17">
        <v>5</v>
      </c>
      <c r="F11" s="18" t="s">
        <v>560</v>
      </c>
      <c r="G11" s="19">
        <v>1</v>
      </c>
      <c r="H11" s="64">
        <v>2</v>
      </c>
      <c r="I11" s="18" t="s">
        <v>561</v>
      </c>
      <c r="J11" s="66">
        <v>1</v>
      </c>
      <c r="K11" s="20">
        <v>2</v>
      </c>
      <c r="L11" s="18" t="s">
        <v>562</v>
      </c>
      <c r="M11" s="20">
        <v>2</v>
      </c>
      <c r="N11" s="17" t="s">
        <v>326</v>
      </c>
      <c r="O11" s="18" t="s">
        <v>563</v>
      </c>
      <c r="P11" s="19">
        <v>1</v>
      </c>
      <c r="Q11" s="59">
        <f>IF(((MIN(_xlfn.IFERROR(VALUE(MID(F11,1,1))*60+VALUE(MID(F11,3,2))+VALUE(MID(F11,6,3))/1000,999),_xlfn.IFERROR(VALUE(MID(#REF!,1,1))*60+VALUE(MID(#REF!,3,2))+VALUE(MID(#REF!,6,3))/1000,999),_xlfn.IFERROR(VALUE(MID(I11,1,1))*60+VALUE(MID(I11,3,2))+VALUE(MID(I11,6,3))/1000,999),_xlfn.IFERROR(VALUE(MID(L11,1,1))*60+VALUE(MID(L11,3,2))+VALUE(MID(L11,6,3))/1000,999),_xlfn.IFERROR(VALUE(MID(O11,1,1))*60+VALUE(MID(O11,3,2))+VALUE(MID(O11,6,3))/1000,999)))/86400)=999/86400,"",(MIN(_xlfn.IFERROR(VALUE(MID(F11,1,1))*60+VALUE(MID(F11,3,2))+VALUE(MID(F11,6,3))/1000,999),_xlfn.IFERROR(VALUE(MID(#REF!,1,1))*60+VALUE(MID(#REF!,3,2))+VALUE(MID(#REF!,6,3))/1000,999),_xlfn.IFERROR(VALUE(MID(I11,1,1))*60+VALUE(MID(I11,3,2))+VALUE(MID(I11,6,3))/1000,999),_xlfn.IFERROR(VALUE(MID(L11,1,1))*60+VALUE(MID(L11,3,2))+VALUE(MID(L11,6,3))/1000,999),_xlfn.IFERROR(VALUE(MID(O11,1,1))*60+VALUE(MID(O11,3,2))+VALUE(MID(O11,6,3))/1000,999)))/86400)</f>
        <v>0.0010248842592592592</v>
      </c>
      <c r="R11" s="30" t="str">
        <f aca="true" t="shared" si="0" ref="R11:R48">IF(Q11&lt;=90.9/86400,"МС",IF(Q11&lt;=95/86400,"КМС",IF(Q11&lt;=100/86400,"1р",IF(Q11&lt;=108.5/86400,"2р",IF(Q11&lt;=115/86400,"3р",IF(Q11&lt;=123/86400,"1ю",IF(Q11&lt;=138/86400,"2ю",IF(Q11&lt;=144/86400,"3ю",""))))))))</f>
        <v>МС</v>
      </c>
    </row>
    <row r="12" spans="1:18" s="1" customFormat="1" ht="15" customHeight="1">
      <c r="A12" s="223">
        <v>2</v>
      </c>
      <c r="B12" s="222">
        <v>44</v>
      </c>
      <c r="C12" s="37" t="s">
        <v>247</v>
      </c>
      <c r="D12" s="44" t="s">
        <v>328</v>
      </c>
      <c r="E12" s="31">
        <v>3</v>
      </c>
      <c r="F12" s="32" t="s">
        <v>564</v>
      </c>
      <c r="G12" s="30">
        <v>2</v>
      </c>
      <c r="H12" s="57">
        <v>4</v>
      </c>
      <c r="I12" s="32" t="s">
        <v>565</v>
      </c>
      <c r="J12" s="70">
        <v>1</v>
      </c>
      <c r="K12" s="33">
        <v>1</v>
      </c>
      <c r="L12" s="32" t="s">
        <v>566</v>
      </c>
      <c r="M12" s="33">
        <v>1</v>
      </c>
      <c r="N12" s="31" t="s">
        <v>326</v>
      </c>
      <c r="O12" s="32" t="s">
        <v>567</v>
      </c>
      <c r="P12" s="30">
        <v>2</v>
      </c>
      <c r="Q12" s="59">
        <f>IF(((MIN(_xlfn.IFERROR(VALUE(MID(F12,1,1))*60+VALUE(MID(F12,3,2))+VALUE(MID(F12,6,3))/1000,999),_xlfn.IFERROR(VALUE(MID(#REF!,1,1))*60+VALUE(MID(#REF!,3,2))+VALUE(MID(#REF!,6,3))/1000,999),_xlfn.IFERROR(VALUE(MID(I12,1,1))*60+VALUE(MID(I12,3,2))+VALUE(MID(I12,6,3))/1000,999),_xlfn.IFERROR(VALUE(MID(L12,1,1))*60+VALUE(MID(L12,3,2))+VALUE(MID(L12,6,3))/1000,999),_xlfn.IFERROR(VALUE(MID(O12,1,1))*60+VALUE(MID(O12,3,2))+VALUE(MID(O12,6,3))/1000,999)))/86400)=999/86400,"",(MIN(_xlfn.IFERROR(VALUE(MID(F12,1,1))*60+VALUE(MID(F12,3,2))+VALUE(MID(F12,6,3))/1000,999),_xlfn.IFERROR(VALUE(MID(#REF!,1,1))*60+VALUE(MID(#REF!,3,2))+VALUE(MID(#REF!,6,3))/1000,999),_xlfn.IFERROR(VALUE(MID(I12,1,1))*60+VALUE(MID(I12,3,2))+VALUE(MID(I12,6,3))/1000,999),_xlfn.IFERROR(VALUE(MID(L12,1,1))*60+VALUE(MID(L12,3,2))+VALUE(MID(L12,6,3))/1000,999),_xlfn.IFERROR(VALUE(MID(O12,1,1))*60+VALUE(MID(O12,3,2))+VALUE(MID(O12,6,3))/1000,999)))/86400)</f>
        <v>0.0010664351851851852</v>
      </c>
      <c r="R12" s="30" t="str">
        <f t="shared" si="0"/>
        <v>КМС</v>
      </c>
    </row>
    <row r="13" spans="1:18" s="1" customFormat="1" ht="15" customHeight="1">
      <c r="A13" s="223">
        <v>3</v>
      </c>
      <c r="B13" s="224">
        <v>43</v>
      </c>
      <c r="C13" s="47" t="s">
        <v>280</v>
      </c>
      <c r="D13" s="42" t="s">
        <v>93</v>
      </c>
      <c r="E13" s="31">
        <v>2</v>
      </c>
      <c r="F13" s="32" t="s">
        <v>568</v>
      </c>
      <c r="G13" s="30">
        <v>1</v>
      </c>
      <c r="H13" s="57">
        <v>1</v>
      </c>
      <c r="I13" s="32" t="s">
        <v>569</v>
      </c>
      <c r="J13" s="70">
        <v>1</v>
      </c>
      <c r="K13" s="33">
        <v>1</v>
      </c>
      <c r="L13" s="32" t="s">
        <v>570</v>
      </c>
      <c r="M13" s="33">
        <v>2</v>
      </c>
      <c r="N13" s="31" t="s">
        <v>326</v>
      </c>
      <c r="O13" s="32" t="s">
        <v>571</v>
      </c>
      <c r="P13" s="30">
        <v>3</v>
      </c>
      <c r="Q13" s="59">
        <f>IF(((MIN(_xlfn.IFERROR(VALUE(MID(F13,1,1))*60+VALUE(MID(F13,3,2))+VALUE(MID(F13,6,3))/1000,999),_xlfn.IFERROR(VALUE(MID(#REF!,1,1))*60+VALUE(MID(#REF!,3,2))+VALUE(MID(#REF!,6,3))/1000,999),_xlfn.IFERROR(VALUE(MID(I13,1,1))*60+VALUE(MID(I13,3,2))+VALUE(MID(I13,6,3))/1000,999),_xlfn.IFERROR(VALUE(MID(L13,1,1))*60+VALUE(MID(L13,3,2))+VALUE(MID(L13,6,3))/1000,999),_xlfn.IFERROR(VALUE(MID(O13,1,1))*60+VALUE(MID(O13,3,2))+VALUE(MID(O13,6,3))/1000,999)))/86400)=999/86400,"",(MIN(_xlfn.IFERROR(VALUE(MID(F13,1,1))*60+VALUE(MID(F13,3,2))+VALUE(MID(F13,6,3))/1000,999),_xlfn.IFERROR(VALUE(MID(#REF!,1,1))*60+VALUE(MID(#REF!,3,2))+VALUE(MID(#REF!,6,3))/1000,999),_xlfn.IFERROR(VALUE(MID(I13,1,1))*60+VALUE(MID(I13,3,2))+VALUE(MID(I13,6,3))/1000,999),_xlfn.IFERROR(VALUE(MID(L13,1,1))*60+VALUE(MID(L13,3,2))+VALUE(MID(L13,6,3))/1000,999),_xlfn.IFERROR(VALUE(MID(O13,1,1))*60+VALUE(MID(O13,3,2))+VALUE(MID(O13,6,3))/1000,999)))/86400)</f>
        <v>0.0010505787037037037</v>
      </c>
      <c r="R13" s="30" t="str">
        <f t="shared" si="0"/>
        <v>МС</v>
      </c>
    </row>
    <row r="14" spans="1:130" s="36" customFormat="1" ht="15" customHeight="1">
      <c r="A14" s="223">
        <v>4</v>
      </c>
      <c r="B14" s="224">
        <v>10</v>
      </c>
      <c r="C14" s="37" t="s">
        <v>244</v>
      </c>
      <c r="D14" s="44" t="s">
        <v>335</v>
      </c>
      <c r="E14" s="31">
        <v>6</v>
      </c>
      <c r="F14" s="32" t="s">
        <v>572</v>
      </c>
      <c r="G14" s="30">
        <v>1</v>
      </c>
      <c r="H14" s="57">
        <v>3</v>
      </c>
      <c r="I14" s="32" t="s">
        <v>573</v>
      </c>
      <c r="J14" s="70">
        <v>1</v>
      </c>
      <c r="K14" s="33">
        <v>2</v>
      </c>
      <c r="L14" s="32" t="s">
        <v>574</v>
      </c>
      <c r="M14" s="33">
        <v>1</v>
      </c>
      <c r="N14" s="31" t="s">
        <v>326</v>
      </c>
      <c r="O14" s="32" t="s">
        <v>575</v>
      </c>
      <c r="P14" s="30">
        <v>4</v>
      </c>
      <c r="Q14" s="59">
        <f>IF(((MIN(_xlfn.IFERROR(VALUE(MID(F14,1,1))*60+VALUE(MID(F14,3,2))+VALUE(MID(F14,6,3))/1000,999),_xlfn.IFERROR(VALUE(MID(#REF!,1,1))*60+VALUE(MID(#REF!,3,2))+VALUE(MID(#REF!,6,3))/1000,999),_xlfn.IFERROR(VALUE(MID(I14,1,1))*60+VALUE(MID(I14,3,2))+VALUE(MID(I14,6,3))/1000,999),_xlfn.IFERROR(VALUE(MID(L14,1,1))*60+VALUE(MID(L14,3,2))+VALUE(MID(L14,6,3))/1000,999),_xlfn.IFERROR(VALUE(MID(O14,1,1))*60+VALUE(MID(O14,3,2))+VALUE(MID(O14,6,3))/1000,999)))/86400)=999/86400,"",(MIN(_xlfn.IFERROR(VALUE(MID(F14,1,1))*60+VALUE(MID(F14,3,2))+VALUE(MID(F14,6,3))/1000,999),_xlfn.IFERROR(VALUE(MID(#REF!,1,1))*60+VALUE(MID(#REF!,3,2))+VALUE(MID(#REF!,6,3))/1000,999),_xlfn.IFERROR(VALUE(MID(I14,1,1))*60+VALUE(MID(I14,3,2))+VALUE(MID(I14,6,3))/1000,999),_xlfn.IFERROR(VALUE(MID(L14,1,1))*60+VALUE(MID(L14,3,2))+VALUE(MID(L14,6,3))/1000,999),_xlfn.IFERROR(VALUE(MID(O14,1,1))*60+VALUE(MID(O14,3,2))+VALUE(MID(O14,6,3))/1000,999)))/86400)</f>
        <v>0.001022800925925926</v>
      </c>
      <c r="R14" s="30" t="str">
        <f t="shared" si="0"/>
        <v>МС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</row>
    <row r="15" spans="1:130" s="1" customFormat="1" ht="15" customHeight="1">
      <c r="A15" s="223">
        <v>5</v>
      </c>
      <c r="B15" s="222">
        <v>5</v>
      </c>
      <c r="C15" s="37" t="s">
        <v>242</v>
      </c>
      <c r="D15" s="42" t="s">
        <v>237</v>
      </c>
      <c r="E15" s="38">
        <v>7</v>
      </c>
      <c r="F15" s="32" t="s">
        <v>576</v>
      </c>
      <c r="G15" s="40">
        <v>1</v>
      </c>
      <c r="H15" s="72">
        <v>4</v>
      </c>
      <c r="I15" s="39" t="s">
        <v>98</v>
      </c>
      <c r="J15" s="74" t="s">
        <v>577</v>
      </c>
      <c r="K15" s="41">
        <v>1</v>
      </c>
      <c r="L15" s="39" t="s">
        <v>578</v>
      </c>
      <c r="M15" s="41">
        <v>4</v>
      </c>
      <c r="N15" s="38" t="s">
        <v>347</v>
      </c>
      <c r="O15" s="39" t="s">
        <v>579</v>
      </c>
      <c r="P15" s="40">
        <v>1</v>
      </c>
      <c r="Q15" s="59">
        <f>IF(((MIN(_xlfn.IFERROR(VALUE(MID(F15,1,1))*60+VALUE(MID(F15,3,2))+VALUE(MID(F15,6,3))/1000,999),_xlfn.IFERROR(VALUE(MID(#REF!,1,1))*60+VALUE(MID(#REF!,3,2))+VALUE(MID(#REF!,6,3))/1000,999),_xlfn.IFERROR(VALUE(MID(I15,1,1))*60+VALUE(MID(I15,3,2))+VALUE(MID(I15,6,3))/1000,999),_xlfn.IFERROR(VALUE(MID(L15,1,1))*60+VALUE(MID(L15,3,2))+VALUE(MID(L15,6,3))/1000,999),_xlfn.IFERROR(VALUE(MID(O15,1,1))*60+VALUE(MID(O15,3,2))+VALUE(MID(O15,6,3))/1000,999)))/86400)=999/86400,"",(MIN(_xlfn.IFERROR(VALUE(MID(F15,1,1))*60+VALUE(MID(F15,3,2))+VALUE(MID(F15,6,3))/1000,999),_xlfn.IFERROR(VALUE(MID(#REF!,1,1))*60+VALUE(MID(#REF!,3,2))+VALUE(MID(#REF!,6,3))/1000,999),_xlfn.IFERROR(VALUE(MID(I15,1,1))*60+VALUE(MID(I15,3,2))+VALUE(MID(I15,6,3))/1000,999),_xlfn.IFERROR(VALUE(MID(L15,1,1))*60+VALUE(MID(L15,3,2))+VALUE(MID(L15,6,3))/1000,999),_xlfn.IFERROR(VALUE(MID(O15,1,1))*60+VALUE(MID(O15,3,2))+VALUE(MID(O15,6,3))/1000,999)))/86400)</f>
        <v>0.0010376157407407409</v>
      </c>
      <c r="R15" s="30" t="str">
        <f t="shared" si="0"/>
        <v>МС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</row>
    <row r="16" spans="1:130" s="1" customFormat="1" ht="15" customHeight="1">
      <c r="A16" s="223">
        <v>6</v>
      </c>
      <c r="B16" s="222">
        <v>41</v>
      </c>
      <c r="C16" s="37" t="s">
        <v>271</v>
      </c>
      <c r="D16" s="44" t="s">
        <v>338</v>
      </c>
      <c r="E16" s="31">
        <v>1</v>
      </c>
      <c r="F16" s="32" t="s">
        <v>580</v>
      </c>
      <c r="G16" s="30">
        <v>1</v>
      </c>
      <c r="H16" s="57">
        <v>3</v>
      </c>
      <c r="I16" s="32" t="s">
        <v>581</v>
      </c>
      <c r="J16" s="70">
        <v>2</v>
      </c>
      <c r="K16" s="33">
        <v>1</v>
      </c>
      <c r="L16" s="32" t="s">
        <v>582</v>
      </c>
      <c r="M16" s="33">
        <v>3</v>
      </c>
      <c r="N16" s="31" t="s">
        <v>347</v>
      </c>
      <c r="O16" s="32" t="s">
        <v>583</v>
      </c>
      <c r="P16" s="30">
        <v>2</v>
      </c>
      <c r="Q16" s="59">
        <f>IF(((MIN(_xlfn.IFERROR(VALUE(MID(F16,1,1))*60+VALUE(MID(F16,3,2))+VALUE(MID(F16,6,3))/1000,999),_xlfn.IFERROR(VALUE(MID(#REF!,1,1))*60+VALUE(MID(#REF!,3,2))+VALUE(MID(#REF!,6,3))/1000,999),_xlfn.IFERROR(VALUE(MID(I16,1,1))*60+VALUE(MID(I16,3,2))+VALUE(MID(I16,6,3))/1000,999),_xlfn.IFERROR(VALUE(MID(L16,1,1))*60+VALUE(MID(L16,3,2))+VALUE(MID(L16,6,3))/1000,999),_xlfn.IFERROR(VALUE(MID(O16,1,1))*60+VALUE(MID(O16,3,2))+VALUE(MID(O16,6,3))/1000,999)))/86400)=999/86400,"",(MIN(_xlfn.IFERROR(VALUE(MID(F16,1,1))*60+VALUE(MID(F16,3,2))+VALUE(MID(F16,6,3))/1000,999),_xlfn.IFERROR(VALUE(MID(#REF!,1,1))*60+VALUE(MID(#REF!,3,2))+VALUE(MID(#REF!,6,3))/1000,999),_xlfn.IFERROR(VALUE(MID(I16,1,1))*60+VALUE(MID(I16,3,2))+VALUE(MID(I16,6,3))/1000,999),_xlfn.IFERROR(VALUE(MID(L16,1,1))*60+VALUE(MID(L16,3,2))+VALUE(MID(L16,6,3))/1000,999),_xlfn.IFERROR(VALUE(MID(O16,1,1))*60+VALUE(MID(O16,3,2))+VALUE(MID(O16,6,3))/1000,999)))/86400)</f>
        <v>0.001049884259259259</v>
      </c>
      <c r="R16" s="30" t="str">
        <f t="shared" si="0"/>
        <v>МС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</row>
    <row r="17" spans="1:130" s="1" customFormat="1" ht="15" customHeight="1">
      <c r="A17" s="223">
        <v>7</v>
      </c>
      <c r="B17" s="224">
        <v>16</v>
      </c>
      <c r="C17" s="37" t="s">
        <v>260</v>
      </c>
      <c r="D17" s="42" t="s">
        <v>88</v>
      </c>
      <c r="E17" s="31">
        <v>2</v>
      </c>
      <c r="F17" s="32" t="s">
        <v>584</v>
      </c>
      <c r="G17" s="30">
        <v>2</v>
      </c>
      <c r="H17" s="57">
        <v>1</v>
      </c>
      <c r="I17" s="32" t="s">
        <v>585</v>
      </c>
      <c r="J17" s="70">
        <v>2</v>
      </c>
      <c r="K17" s="33">
        <v>2</v>
      </c>
      <c r="L17" s="32" t="s">
        <v>586</v>
      </c>
      <c r="M17" s="33">
        <v>4</v>
      </c>
      <c r="N17" s="31" t="s">
        <v>347</v>
      </c>
      <c r="O17" s="32" t="s">
        <v>587</v>
      </c>
      <c r="P17" s="30">
        <v>3</v>
      </c>
      <c r="Q17" s="59">
        <f>IF(((MIN(_xlfn.IFERROR(VALUE(MID(F17,1,1))*60+VALUE(MID(F17,3,2))+VALUE(MID(F17,6,3))/1000,999),_xlfn.IFERROR(VALUE(MID(#REF!,1,1))*60+VALUE(MID(#REF!,3,2))+VALUE(MID(#REF!,6,3))/1000,999),_xlfn.IFERROR(VALUE(MID(I17,1,1))*60+VALUE(MID(I17,3,2))+VALUE(MID(I17,6,3))/1000,999),_xlfn.IFERROR(VALUE(MID(L17,1,1))*60+VALUE(MID(L17,3,2))+VALUE(MID(L17,6,3))/1000,999),_xlfn.IFERROR(VALUE(MID(O17,1,1))*60+VALUE(MID(O17,3,2))+VALUE(MID(O17,6,3))/1000,999)))/86400)=999/86400,"",(MIN(_xlfn.IFERROR(VALUE(MID(F17,1,1))*60+VALUE(MID(F17,3,2))+VALUE(MID(F17,6,3))/1000,999),_xlfn.IFERROR(VALUE(MID(#REF!,1,1))*60+VALUE(MID(#REF!,3,2))+VALUE(MID(#REF!,6,3))/1000,999),_xlfn.IFERROR(VALUE(MID(I17,1,1))*60+VALUE(MID(I17,3,2))+VALUE(MID(I17,6,3))/1000,999),_xlfn.IFERROR(VALUE(MID(L17,1,1))*60+VALUE(MID(L17,3,2))+VALUE(MID(L17,6,3))/1000,999),_xlfn.IFERROR(VALUE(MID(O17,1,1))*60+VALUE(MID(O17,3,2))+VALUE(MID(O17,6,3))/1000,999)))/86400)</f>
        <v>0.001054398148148148</v>
      </c>
      <c r="R17" s="30" t="str">
        <f t="shared" si="0"/>
        <v>КМС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</row>
    <row r="18" spans="1:130" s="36" customFormat="1" ht="15" customHeight="1">
      <c r="A18" s="223">
        <v>8</v>
      </c>
      <c r="B18" s="222">
        <v>21</v>
      </c>
      <c r="C18" s="227" t="s">
        <v>391</v>
      </c>
      <c r="D18" s="42" t="s">
        <v>323</v>
      </c>
      <c r="E18" s="31">
        <v>4</v>
      </c>
      <c r="F18" s="32" t="s">
        <v>588</v>
      </c>
      <c r="G18" s="30">
        <v>2</v>
      </c>
      <c r="H18" s="57">
        <v>4</v>
      </c>
      <c r="I18" s="32" t="s">
        <v>589</v>
      </c>
      <c r="J18" s="70">
        <v>2</v>
      </c>
      <c r="K18" s="33">
        <v>2</v>
      </c>
      <c r="L18" s="32" t="s">
        <v>590</v>
      </c>
      <c r="M18" s="33">
        <v>3</v>
      </c>
      <c r="N18" s="31" t="s">
        <v>347</v>
      </c>
      <c r="O18" s="32" t="s">
        <v>591</v>
      </c>
      <c r="P18" s="30">
        <v>4</v>
      </c>
      <c r="Q18" s="59">
        <f>IF(((MIN(_xlfn.IFERROR(VALUE(MID(F18,1,1))*60+VALUE(MID(F18,3,2))+VALUE(MID(F18,6,3))/1000,999),_xlfn.IFERROR(VALUE(MID(#REF!,1,1))*60+VALUE(MID(#REF!,3,2))+VALUE(MID(#REF!,6,3))/1000,999),_xlfn.IFERROR(VALUE(MID(I18,1,1))*60+VALUE(MID(I18,3,2))+VALUE(MID(I18,6,3))/1000,999),_xlfn.IFERROR(VALUE(MID(L18,1,1))*60+VALUE(MID(L18,3,2))+VALUE(MID(L18,6,3))/1000,999),_xlfn.IFERROR(VALUE(MID(O18,1,1))*60+VALUE(MID(O18,3,2))+VALUE(MID(O18,6,3))/1000,999)))/86400)=999/86400,"",(MIN(_xlfn.IFERROR(VALUE(MID(F18,1,1))*60+VALUE(MID(F18,3,2))+VALUE(MID(F18,6,3))/1000,999),_xlfn.IFERROR(VALUE(MID(#REF!,1,1))*60+VALUE(MID(#REF!,3,2))+VALUE(MID(#REF!,6,3))/1000,999),_xlfn.IFERROR(VALUE(MID(I18,1,1))*60+VALUE(MID(I18,3,2))+VALUE(MID(I18,6,3))/1000,999),_xlfn.IFERROR(VALUE(MID(L18,1,1))*60+VALUE(MID(L18,3,2))+VALUE(MID(L18,6,3))/1000,999),_xlfn.IFERROR(VALUE(MID(O18,1,1))*60+VALUE(MID(O18,3,2))+VALUE(MID(O18,6,3))/1000,999)))/86400)</f>
        <v>0.0010622685185185186</v>
      </c>
      <c r="R18" s="30" t="str">
        <f t="shared" si="0"/>
        <v>КМС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</row>
    <row r="19" spans="1:130" s="1" customFormat="1" ht="15" customHeight="1">
      <c r="A19" s="223">
        <v>9</v>
      </c>
      <c r="B19" s="224">
        <v>7</v>
      </c>
      <c r="C19" s="37" t="s">
        <v>369</v>
      </c>
      <c r="D19" s="42" t="s">
        <v>237</v>
      </c>
      <c r="E19" s="38">
        <v>2</v>
      </c>
      <c r="F19" s="32" t="s">
        <v>592</v>
      </c>
      <c r="G19" s="244">
        <v>3</v>
      </c>
      <c r="H19" s="72">
        <v>2</v>
      </c>
      <c r="I19" s="39" t="s">
        <v>593</v>
      </c>
      <c r="J19" s="74">
        <v>2</v>
      </c>
      <c r="K19" s="41">
        <v>1</v>
      </c>
      <c r="L19" s="39" t="s">
        <v>594</v>
      </c>
      <c r="M19" s="41">
        <v>5</v>
      </c>
      <c r="N19" s="31"/>
      <c r="O19" s="39"/>
      <c r="P19" s="40"/>
      <c r="Q19" s="59">
        <f>IF(((MIN(_xlfn.IFERROR(VALUE(MID(F19,1,1))*60+VALUE(MID(F19,3,2))+VALUE(MID(F19,6,3))/1000,999),_xlfn.IFERROR(VALUE(MID(#REF!,1,1))*60+VALUE(MID(#REF!,3,2))+VALUE(MID(#REF!,6,3))/1000,999),_xlfn.IFERROR(VALUE(MID(I19,1,1))*60+VALUE(MID(I19,3,2))+VALUE(MID(I19,6,3))/1000,999),_xlfn.IFERROR(VALUE(MID(L19,1,1))*60+VALUE(MID(L19,3,2))+VALUE(MID(L19,6,3))/1000,999),_xlfn.IFERROR(VALUE(MID(O19,1,1))*60+VALUE(MID(O19,3,2))+VALUE(MID(O19,6,3))/1000,999)))/86400)=999/86400,"",(MIN(_xlfn.IFERROR(VALUE(MID(F19,1,1))*60+VALUE(MID(F19,3,2))+VALUE(MID(F19,6,3))/1000,999),_xlfn.IFERROR(VALUE(MID(#REF!,1,1))*60+VALUE(MID(#REF!,3,2))+VALUE(MID(#REF!,6,3))/1000,999),_xlfn.IFERROR(VALUE(MID(I19,1,1))*60+VALUE(MID(I19,3,2))+VALUE(MID(I19,6,3))/1000,999),_xlfn.IFERROR(VALUE(MID(L19,1,1))*60+VALUE(MID(L19,3,2))+VALUE(MID(L19,6,3))/1000,999),_xlfn.IFERROR(VALUE(MID(O19,1,1))*60+VALUE(MID(O19,3,2))+VALUE(MID(O19,6,3))/1000,999)))/86400)</f>
        <v>0.0010658564814814814</v>
      </c>
      <c r="R19" s="30" t="str">
        <f t="shared" si="0"/>
        <v>КМС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</row>
    <row r="20" spans="1:130" s="1" customFormat="1" ht="15" customHeight="1">
      <c r="A20" s="223">
        <v>10</v>
      </c>
      <c r="B20" s="222">
        <v>6</v>
      </c>
      <c r="C20" s="37" t="s">
        <v>245</v>
      </c>
      <c r="D20" s="42" t="s">
        <v>237</v>
      </c>
      <c r="E20" s="31">
        <v>4</v>
      </c>
      <c r="F20" s="32" t="s">
        <v>595</v>
      </c>
      <c r="G20" s="30">
        <v>1</v>
      </c>
      <c r="H20" s="57">
        <v>2</v>
      </c>
      <c r="I20" s="32" t="s">
        <v>596</v>
      </c>
      <c r="J20" s="70">
        <v>3</v>
      </c>
      <c r="K20" s="33"/>
      <c r="L20" s="32"/>
      <c r="M20" s="33"/>
      <c r="N20" s="38"/>
      <c r="O20" s="32"/>
      <c r="P20" s="30"/>
      <c r="Q20" s="59">
        <f>IF(((MIN(_xlfn.IFERROR(VALUE(MID(F20,1,1))*60+VALUE(MID(F20,3,2))+VALUE(MID(F20,6,3))/1000,999),_xlfn.IFERROR(VALUE(MID(#REF!,1,1))*60+VALUE(MID(#REF!,3,2))+VALUE(MID(#REF!,6,3))/1000,999),_xlfn.IFERROR(VALUE(MID(I20,1,1))*60+VALUE(MID(I20,3,2))+VALUE(MID(I20,6,3))/1000,999),_xlfn.IFERROR(VALUE(MID(L20,1,1))*60+VALUE(MID(L20,3,2))+VALUE(MID(L20,6,3))/1000,999),_xlfn.IFERROR(VALUE(MID(O20,1,1))*60+VALUE(MID(O20,3,2))+VALUE(MID(O20,6,3))/1000,999)))/86400)=999/86400,"",(MIN(_xlfn.IFERROR(VALUE(MID(F20,1,1))*60+VALUE(MID(F20,3,2))+VALUE(MID(F20,6,3))/1000,999),_xlfn.IFERROR(VALUE(MID(#REF!,1,1))*60+VALUE(MID(#REF!,3,2))+VALUE(MID(#REF!,6,3))/1000,999),_xlfn.IFERROR(VALUE(MID(I20,1,1))*60+VALUE(MID(I20,3,2))+VALUE(MID(I20,6,3))/1000,999),_xlfn.IFERROR(VALUE(MID(L20,1,1))*60+VALUE(MID(L20,3,2))+VALUE(MID(L20,6,3))/1000,999),_xlfn.IFERROR(VALUE(MID(O20,1,1))*60+VALUE(MID(O20,3,2))+VALUE(MID(O20,6,3))/1000,999)))/86400)</f>
        <v>0.0010813657407407408</v>
      </c>
      <c r="R20" s="30" t="str">
        <f t="shared" si="0"/>
        <v>КМС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</row>
    <row r="21" spans="1:130" s="1" customFormat="1" ht="15" customHeight="1">
      <c r="A21" s="223">
        <v>11</v>
      </c>
      <c r="B21" s="224">
        <v>22</v>
      </c>
      <c r="C21" s="225" t="s">
        <v>463</v>
      </c>
      <c r="D21" s="42" t="s">
        <v>464</v>
      </c>
      <c r="E21" s="31">
        <v>6</v>
      </c>
      <c r="F21" s="32" t="s">
        <v>597</v>
      </c>
      <c r="G21" s="30">
        <v>2</v>
      </c>
      <c r="H21" s="57">
        <v>3</v>
      </c>
      <c r="I21" s="32" t="s">
        <v>598</v>
      </c>
      <c r="J21" s="70">
        <v>3</v>
      </c>
      <c r="K21" s="33"/>
      <c r="L21" s="32"/>
      <c r="M21" s="33"/>
      <c r="N21" s="38"/>
      <c r="O21" s="32"/>
      <c r="P21" s="30"/>
      <c r="Q21" s="59">
        <f>IF(((MIN(_xlfn.IFERROR(VALUE(MID(F21,1,1))*60+VALUE(MID(F21,3,2))+VALUE(MID(F21,6,3))/1000,999),_xlfn.IFERROR(VALUE(MID(#REF!,1,1))*60+VALUE(MID(#REF!,3,2))+VALUE(MID(#REF!,6,3))/1000,999),_xlfn.IFERROR(VALUE(MID(I21,1,1))*60+VALUE(MID(I21,3,2))+VALUE(MID(I21,6,3))/1000,999),_xlfn.IFERROR(VALUE(MID(L21,1,1))*60+VALUE(MID(L21,3,2))+VALUE(MID(L21,6,3))/1000,999),_xlfn.IFERROR(VALUE(MID(O21,1,1))*60+VALUE(MID(O21,3,2))+VALUE(MID(O21,6,3))/1000,999)))/86400)=999/86400,"",(MIN(_xlfn.IFERROR(VALUE(MID(F21,1,1))*60+VALUE(MID(F21,3,2))+VALUE(MID(F21,6,3))/1000,999),_xlfn.IFERROR(VALUE(MID(#REF!,1,1))*60+VALUE(MID(#REF!,3,2))+VALUE(MID(#REF!,6,3))/1000,999),_xlfn.IFERROR(VALUE(MID(I21,1,1))*60+VALUE(MID(I21,3,2))+VALUE(MID(I21,6,3))/1000,999),_xlfn.IFERROR(VALUE(MID(L21,1,1))*60+VALUE(MID(L21,3,2))+VALUE(MID(L21,6,3))/1000,999),_xlfn.IFERROR(VALUE(MID(O21,1,1))*60+VALUE(MID(O21,3,2))+VALUE(MID(O21,6,3))/1000,999)))/86400)</f>
        <v>0.0010806712962962964</v>
      </c>
      <c r="R21" s="30" t="str">
        <f t="shared" si="0"/>
        <v>КМС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</row>
    <row r="22" spans="1:130" s="1" customFormat="1" ht="15" customHeight="1">
      <c r="A22" s="223">
        <v>12</v>
      </c>
      <c r="B22" s="222">
        <v>3</v>
      </c>
      <c r="C22" s="37" t="s">
        <v>238</v>
      </c>
      <c r="D22" s="42" t="s">
        <v>237</v>
      </c>
      <c r="E22" s="31">
        <v>7</v>
      </c>
      <c r="F22" s="32" t="s">
        <v>599</v>
      </c>
      <c r="G22" s="30">
        <v>2</v>
      </c>
      <c r="H22" s="57">
        <v>1</v>
      </c>
      <c r="I22" s="32" t="s">
        <v>600</v>
      </c>
      <c r="J22" s="70">
        <v>3</v>
      </c>
      <c r="K22" s="33"/>
      <c r="L22" s="32"/>
      <c r="M22" s="33"/>
      <c r="N22" s="38"/>
      <c r="O22" s="32"/>
      <c r="P22" s="30"/>
      <c r="Q22" s="59">
        <f>IF(((MIN(_xlfn.IFERROR(VALUE(MID(F22,1,1))*60+VALUE(MID(F22,3,2))+VALUE(MID(F22,6,3))/1000,999),_xlfn.IFERROR(VALUE(MID(#REF!,1,1))*60+VALUE(MID(#REF!,3,2))+VALUE(MID(#REF!,6,3))/1000,999),_xlfn.IFERROR(VALUE(MID(I22,1,1))*60+VALUE(MID(I22,3,2))+VALUE(MID(I22,6,3))/1000,999),_xlfn.IFERROR(VALUE(MID(L22,1,1))*60+VALUE(MID(L22,3,2))+VALUE(MID(L22,6,3))/1000,999),_xlfn.IFERROR(VALUE(MID(O22,1,1))*60+VALUE(MID(O22,3,2))+VALUE(MID(O22,6,3))/1000,999)))/86400)=999/86400,"",(MIN(_xlfn.IFERROR(VALUE(MID(F22,1,1))*60+VALUE(MID(F22,3,2))+VALUE(MID(F22,6,3))/1000,999),_xlfn.IFERROR(VALUE(MID(#REF!,1,1))*60+VALUE(MID(#REF!,3,2))+VALUE(MID(#REF!,6,3))/1000,999),_xlfn.IFERROR(VALUE(MID(I22,1,1))*60+VALUE(MID(I22,3,2))+VALUE(MID(I22,6,3))/1000,999),_xlfn.IFERROR(VALUE(MID(L22,1,1))*60+VALUE(MID(L22,3,2))+VALUE(MID(L22,6,3))/1000,999),_xlfn.IFERROR(VALUE(MID(O22,1,1))*60+VALUE(MID(O22,3,2))+VALUE(MID(O22,6,3))/1000,999)))/86400)</f>
        <v>0.001083912037037037</v>
      </c>
      <c r="R22" s="30" t="str">
        <f t="shared" si="0"/>
        <v>КМС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</row>
    <row r="23" spans="1:130" s="1" customFormat="1" ht="15" customHeight="1">
      <c r="A23" s="223">
        <v>13</v>
      </c>
      <c r="B23" s="224">
        <v>28</v>
      </c>
      <c r="C23" s="37" t="s">
        <v>273</v>
      </c>
      <c r="D23" s="42" t="s">
        <v>93</v>
      </c>
      <c r="E23" s="31">
        <v>5</v>
      </c>
      <c r="F23" s="32" t="s">
        <v>601</v>
      </c>
      <c r="G23" s="30">
        <v>2</v>
      </c>
      <c r="H23" s="57">
        <v>2</v>
      </c>
      <c r="I23" s="32" t="s">
        <v>602</v>
      </c>
      <c r="J23" s="70">
        <v>4</v>
      </c>
      <c r="K23" s="33"/>
      <c r="L23" s="32"/>
      <c r="M23" s="33"/>
      <c r="N23" s="38"/>
      <c r="O23" s="32"/>
      <c r="P23" s="30"/>
      <c r="Q23" s="59">
        <f>IF(((MIN(_xlfn.IFERROR(VALUE(MID(F23,1,1))*60+VALUE(MID(F23,3,2))+VALUE(MID(F23,6,3))/1000,999),_xlfn.IFERROR(VALUE(MID(#REF!,1,1))*60+VALUE(MID(#REF!,3,2))+VALUE(MID(#REF!,6,3))/1000,999),_xlfn.IFERROR(VALUE(MID(I23,1,1))*60+VALUE(MID(I23,3,2))+VALUE(MID(I23,6,3))/1000,999),_xlfn.IFERROR(VALUE(MID(L23,1,1))*60+VALUE(MID(L23,3,2))+VALUE(MID(L23,6,3))/1000,999),_xlfn.IFERROR(VALUE(MID(O23,1,1))*60+VALUE(MID(O23,3,2))+VALUE(MID(O23,6,3))/1000,999)))/86400)=999/86400,"",(MIN(_xlfn.IFERROR(VALUE(MID(F23,1,1))*60+VALUE(MID(F23,3,2))+VALUE(MID(F23,6,3))/1000,999),_xlfn.IFERROR(VALUE(MID(#REF!,1,1))*60+VALUE(MID(#REF!,3,2))+VALUE(MID(#REF!,6,3))/1000,999),_xlfn.IFERROR(VALUE(MID(I23,1,1))*60+VALUE(MID(I23,3,2))+VALUE(MID(I23,6,3))/1000,999),_xlfn.IFERROR(VALUE(MID(L23,1,1))*60+VALUE(MID(L23,3,2))+VALUE(MID(L23,6,3))/1000,999),_xlfn.IFERROR(VALUE(MID(O23,1,1))*60+VALUE(MID(O23,3,2))+VALUE(MID(O23,6,3))/1000,999)))/86400)</f>
        <v>0.0010715277777777778</v>
      </c>
      <c r="R23" s="30" t="str">
        <f t="shared" si="0"/>
        <v>КМС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</row>
    <row r="24" spans="1:130" s="1" customFormat="1" ht="15" customHeight="1">
      <c r="A24" s="223">
        <v>14</v>
      </c>
      <c r="B24" s="222">
        <v>48</v>
      </c>
      <c r="C24" s="245" t="s">
        <v>255</v>
      </c>
      <c r="D24" s="16" t="s">
        <v>69</v>
      </c>
      <c r="E24" s="31">
        <v>1</v>
      </c>
      <c r="F24" s="32" t="s">
        <v>603</v>
      </c>
      <c r="G24" s="30">
        <v>2</v>
      </c>
      <c r="H24" s="57">
        <v>3</v>
      </c>
      <c r="I24" s="32" t="s">
        <v>98</v>
      </c>
      <c r="J24" s="70">
        <v>4</v>
      </c>
      <c r="K24" s="33"/>
      <c r="L24" s="32"/>
      <c r="M24" s="33"/>
      <c r="N24" s="38"/>
      <c r="O24" s="32"/>
      <c r="P24" s="30"/>
      <c r="Q24" s="59">
        <f>IF(((MIN(_xlfn.IFERROR(VALUE(MID(F24,1,1))*60+VALUE(MID(F24,3,2))+VALUE(MID(F24,6,3))/1000,999),_xlfn.IFERROR(VALUE(MID(#REF!,1,1))*60+VALUE(MID(#REF!,3,2))+VALUE(MID(#REF!,6,3))/1000,999),_xlfn.IFERROR(VALUE(MID(I24,1,1))*60+VALUE(MID(I24,3,2))+VALUE(MID(I24,6,3))/1000,999),_xlfn.IFERROR(VALUE(MID(L24,1,1))*60+VALUE(MID(L24,3,2))+VALUE(MID(L24,6,3))/1000,999),_xlfn.IFERROR(VALUE(MID(O24,1,1))*60+VALUE(MID(O24,3,2))+VALUE(MID(O24,6,3))/1000,999)))/86400)=999/86400,"",(MIN(_xlfn.IFERROR(VALUE(MID(F24,1,1))*60+VALUE(MID(F24,3,2))+VALUE(MID(F24,6,3))/1000,999),_xlfn.IFERROR(VALUE(MID(#REF!,1,1))*60+VALUE(MID(#REF!,3,2))+VALUE(MID(#REF!,6,3))/1000,999),_xlfn.IFERROR(VALUE(MID(I24,1,1))*60+VALUE(MID(I24,3,2))+VALUE(MID(I24,6,3))/1000,999),_xlfn.IFERROR(VALUE(MID(L24,1,1))*60+VALUE(MID(L24,3,2))+VALUE(MID(L24,6,3))/1000,999),_xlfn.IFERROR(VALUE(MID(O24,1,1))*60+VALUE(MID(O24,3,2))+VALUE(MID(O24,6,3))/1000,999)))/86400)</f>
        <v>0.0011489583333333332</v>
      </c>
      <c r="R24" s="30" t="str">
        <f t="shared" si="0"/>
        <v>1р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</row>
    <row r="25" spans="1:130" s="1" customFormat="1" ht="15" customHeight="1">
      <c r="A25" s="223">
        <v>15</v>
      </c>
      <c r="B25" s="222">
        <v>12</v>
      </c>
      <c r="C25" s="45" t="s">
        <v>285</v>
      </c>
      <c r="D25" s="42" t="s">
        <v>97</v>
      </c>
      <c r="E25" s="31">
        <v>3</v>
      </c>
      <c r="F25" s="32" t="s">
        <v>98</v>
      </c>
      <c r="G25" s="30" t="s">
        <v>604</v>
      </c>
      <c r="H25" s="57">
        <v>1</v>
      </c>
      <c r="I25" s="32" t="s">
        <v>605</v>
      </c>
      <c r="J25" s="70">
        <v>4</v>
      </c>
      <c r="K25" s="33"/>
      <c r="L25" s="32"/>
      <c r="M25" s="33"/>
      <c r="N25" s="38"/>
      <c r="O25" s="32"/>
      <c r="P25" s="30"/>
      <c r="Q25" s="59">
        <f>IF(((MIN(_xlfn.IFERROR(VALUE(MID(F25,1,1))*60+VALUE(MID(F25,3,2))+VALUE(MID(F25,6,3))/1000,999),_xlfn.IFERROR(VALUE(MID(#REF!,1,1))*60+VALUE(MID(#REF!,3,2))+VALUE(MID(#REF!,6,3))/1000,999),_xlfn.IFERROR(VALUE(MID(I25,1,1))*60+VALUE(MID(I25,3,2))+VALUE(MID(I25,6,3))/1000,999),_xlfn.IFERROR(VALUE(MID(L25,1,1))*60+VALUE(MID(L25,3,2))+VALUE(MID(L25,6,3))/1000,999),_xlfn.IFERROR(VALUE(MID(O25,1,1))*60+VALUE(MID(O25,3,2))+VALUE(MID(O25,6,3))/1000,999)))/86400)=999/86400,"",(MIN(_xlfn.IFERROR(VALUE(MID(F25,1,1))*60+VALUE(MID(F25,3,2))+VALUE(MID(F25,6,3))/1000,999),_xlfn.IFERROR(VALUE(MID(#REF!,1,1))*60+VALUE(MID(#REF!,3,2))+VALUE(MID(#REF!,6,3))/1000,999),_xlfn.IFERROR(VALUE(MID(I25,1,1))*60+VALUE(MID(I25,3,2))+VALUE(MID(I25,6,3))/1000,999),_xlfn.IFERROR(VALUE(MID(L25,1,1))*60+VALUE(MID(L25,3,2))+VALUE(MID(L25,6,3))/1000,999),_xlfn.IFERROR(VALUE(MID(O25,1,1))*60+VALUE(MID(O25,3,2))+VALUE(MID(O25,6,3))/1000,999)))/86400)</f>
        <v>0.0011843749999999999</v>
      </c>
      <c r="R25" s="30" t="str">
        <f t="shared" si="0"/>
        <v>2р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</row>
    <row r="26" spans="1:130" s="1" customFormat="1" ht="15" customHeight="1">
      <c r="A26" s="223">
        <v>16</v>
      </c>
      <c r="B26" s="222">
        <v>17</v>
      </c>
      <c r="C26" s="37" t="s">
        <v>261</v>
      </c>
      <c r="D26" s="42" t="s">
        <v>88</v>
      </c>
      <c r="E26" s="31">
        <v>3</v>
      </c>
      <c r="F26" s="32" t="s">
        <v>606</v>
      </c>
      <c r="G26" s="30">
        <v>1</v>
      </c>
      <c r="H26" s="57">
        <v>4</v>
      </c>
      <c r="I26" s="32" t="s">
        <v>103</v>
      </c>
      <c r="J26" s="70"/>
      <c r="K26" s="33"/>
      <c r="L26" s="32"/>
      <c r="M26" s="33"/>
      <c r="N26" s="38"/>
      <c r="O26" s="32"/>
      <c r="P26" s="30"/>
      <c r="Q26" s="59">
        <f>IF(((MIN(_xlfn.IFERROR(VALUE(MID(F26,1,1))*60+VALUE(MID(F26,3,2))+VALUE(MID(F26,6,3))/1000,999),_xlfn.IFERROR(VALUE(MID(#REF!,1,1))*60+VALUE(MID(#REF!,3,2))+VALUE(MID(#REF!,6,3))/1000,999),_xlfn.IFERROR(VALUE(MID(I26,1,1))*60+VALUE(MID(I26,3,2))+VALUE(MID(I26,6,3))/1000,999),_xlfn.IFERROR(VALUE(MID(L26,1,1))*60+VALUE(MID(L26,3,2))+VALUE(MID(L26,6,3))/1000,999),_xlfn.IFERROR(VALUE(MID(O26,1,1))*60+VALUE(MID(O26,3,2))+VALUE(MID(O26,6,3))/1000,999)))/86400)=999/86400,"",(MIN(_xlfn.IFERROR(VALUE(MID(F26,1,1))*60+VALUE(MID(F26,3,2))+VALUE(MID(F26,6,3))/1000,999),_xlfn.IFERROR(VALUE(MID(#REF!,1,1))*60+VALUE(MID(#REF!,3,2))+VALUE(MID(#REF!,6,3))/1000,999),_xlfn.IFERROR(VALUE(MID(I26,1,1))*60+VALUE(MID(I26,3,2))+VALUE(MID(I26,6,3))/1000,999),_xlfn.IFERROR(VALUE(MID(L26,1,1))*60+VALUE(MID(L26,3,2))+VALUE(MID(L26,6,3))/1000,999),_xlfn.IFERROR(VALUE(MID(O26,1,1))*60+VALUE(MID(O26,3,2))+VALUE(MID(O26,6,3))/1000,999)))/86400)</f>
        <v>0.001100462962962963</v>
      </c>
      <c r="R26" s="30" t="str">
        <f t="shared" si="0"/>
        <v>1р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</row>
    <row r="27" spans="1:130" s="1" customFormat="1" ht="15" customHeight="1">
      <c r="A27" s="223">
        <v>17</v>
      </c>
      <c r="B27" s="222">
        <v>27</v>
      </c>
      <c r="C27" s="47" t="s">
        <v>295</v>
      </c>
      <c r="D27" s="42" t="s">
        <v>363</v>
      </c>
      <c r="E27" s="31">
        <v>5</v>
      </c>
      <c r="F27" s="32" t="s">
        <v>570</v>
      </c>
      <c r="G27" s="30">
        <v>3</v>
      </c>
      <c r="H27" s="57">
        <v>1</v>
      </c>
      <c r="I27" s="32" t="s">
        <v>103</v>
      </c>
      <c r="J27" s="70"/>
      <c r="K27" s="33"/>
      <c r="L27" s="32"/>
      <c r="M27" s="33"/>
      <c r="N27" s="31"/>
      <c r="O27" s="32"/>
      <c r="P27" s="30"/>
      <c r="Q27" s="59">
        <f>IF(((MIN(_xlfn.IFERROR(VALUE(MID(F27,1,1))*60+VALUE(MID(F27,3,2))+VALUE(MID(F27,6,3))/1000,999),_xlfn.IFERROR(VALUE(MID(#REF!,1,1))*60+VALUE(MID(#REF!,3,2))+VALUE(MID(#REF!,6,3))/1000,999),_xlfn.IFERROR(VALUE(MID(I27,1,1))*60+VALUE(MID(I27,3,2))+VALUE(MID(I27,6,3))/1000,999),_xlfn.IFERROR(VALUE(MID(L27,1,1))*60+VALUE(MID(L27,3,2))+VALUE(MID(L27,6,3))/1000,999),_xlfn.IFERROR(VALUE(MID(O27,1,1))*60+VALUE(MID(O27,3,2))+VALUE(MID(O27,6,3))/1000,999)))/86400)=999/86400,"",(MIN(_xlfn.IFERROR(VALUE(MID(F27,1,1))*60+VALUE(MID(F27,3,2))+VALUE(MID(F27,6,3))/1000,999),_xlfn.IFERROR(VALUE(MID(#REF!,1,1))*60+VALUE(MID(#REF!,3,2))+VALUE(MID(#REF!,6,3))/1000,999),_xlfn.IFERROR(VALUE(MID(I27,1,1))*60+VALUE(MID(I27,3,2))+VALUE(MID(I27,6,3))/1000,999),_xlfn.IFERROR(VALUE(MID(L27,1,1))*60+VALUE(MID(L27,3,2))+VALUE(MID(L27,6,3))/1000,999),_xlfn.IFERROR(VALUE(MID(O27,1,1))*60+VALUE(MID(O27,3,2))+VALUE(MID(O27,6,3))/1000,999)))/86400)</f>
        <v>0.001072337962962963</v>
      </c>
      <c r="R27" s="30" t="str">
        <f t="shared" si="0"/>
        <v>КМС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</row>
    <row r="28" spans="1:130" s="1" customFormat="1" ht="15" customHeight="1">
      <c r="A28" s="223">
        <v>18</v>
      </c>
      <c r="B28" s="222">
        <v>36</v>
      </c>
      <c r="C28" s="37" t="s">
        <v>394</v>
      </c>
      <c r="D28" s="42" t="s">
        <v>395</v>
      </c>
      <c r="E28" s="31">
        <v>4</v>
      </c>
      <c r="F28" s="32" t="s">
        <v>600</v>
      </c>
      <c r="G28" s="30">
        <v>3</v>
      </c>
      <c r="H28" s="57"/>
      <c r="I28" s="32"/>
      <c r="J28" s="70"/>
      <c r="K28" s="33"/>
      <c r="L28" s="32"/>
      <c r="M28" s="33"/>
      <c r="N28" s="31"/>
      <c r="O28" s="32"/>
      <c r="P28" s="30"/>
      <c r="Q28" s="59">
        <f>IF(((MIN(_xlfn.IFERROR(VALUE(MID(F28,1,1))*60+VALUE(MID(F28,3,2))+VALUE(MID(F28,6,3))/1000,999),_xlfn.IFERROR(VALUE(MID(#REF!,1,1))*60+VALUE(MID(#REF!,3,2))+VALUE(MID(#REF!,6,3))/1000,999),_xlfn.IFERROR(VALUE(MID(I28,1,1))*60+VALUE(MID(I28,3,2))+VALUE(MID(I28,6,3))/1000,999),_xlfn.IFERROR(VALUE(MID(L28,1,1))*60+VALUE(MID(L28,3,2))+VALUE(MID(L28,6,3))/1000,999),_xlfn.IFERROR(VALUE(MID(O28,1,1))*60+VALUE(MID(O28,3,2))+VALUE(MID(O28,6,3))/1000,999)))/86400)=999/86400,"",(MIN(_xlfn.IFERROR(VALUE(MID(F28,1,1))*60+VALUE(MID(F28,3,2))+VALUE(MID(F28,6,3))/1000,999),_xlfn.IFERROR(VALUE(MID(#REF!,1,1))*60+VALUE(MID(#REF!,3,2))+VALUE(MID(#REF!,6,3))/1000,999),_xlfn.IFERROR(VALUE(MID(I28,1,1))*60+VALUE(MID(I28,3,2))+VALUE(MID(I28,6,3))/1000,999),_xlfn.IFERROR(VALUE(MID(L28,1,1))*60+VALUE(MID(L28,3,2))+VALUE(MID(L28,6,3))/1000,999),_xlfn.IFERROR(VALUE(MID(O28,1,1))*60+VALUE(MID(O28,3,2))+VALUE(MID(O28,6,3))/1000,999)))/86400)</f>
        <v>0.001083912037037037</v>
      </c>
      <c r="R28" s="30" t="str">
        <f t="shared" si="0"/>
        <v>КМС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</row>
    <row r="29" spans="1:130" s="1" customFormat="1" ht="15" customHeight="1">
      <c r="A29" s="223">
        <v>19</v>
      </c>
      <c r="B29" s="222">
        <v>11</v>
      </c>
      <c r="C29" s="45" t="s">
        <v>281</v>
      </c>
      <c r="D29" s="42" t="s">
        <v>97</v>
      </c>
      <c r="E29" s="31">
        <v>7</v>
      </c>
      <c r="F29" s="32" t="s">
        <v>607</v>
      </c>
      <c r="G29" s="30">
        <v>3</v>
      </c>
      <c r="H29" s="57"/>
      <c r="I29" s="32"/>
      <c r="J29" s="70"/>
      <c r="K29" s="33"/>
      <c r="L29" s="32"/>
      <c r="M29" s="33"/>
      <c r="N29" s="31"/>
      <c r="O29" s="32"/>
      <c r="P29" s="30"/>
      <c r="Q29" s="59">
        <f>IF(((MIN(_xlfn.IFERROR(VALUE(MID(F29,1,1))*60+VALUE(MID(F29,3,2))+VALUE(MID(F29,6,3))/1000,999),_xlfn.IFERROR(VALUE(MID(#REF!,1,1))*60+VALUE(MID(#REF!,3,2))+VALUE(MID(#REF!,6,3))/1000,999),_xlfn.IFERROR(VALUE(MID(I29,1,1))*60+VALUE(MID(I29,3,2))+VALUE(MID(I29,6,3))/1000,999),_xlfn.IFERROR(VALUE(MID(L29,1,1))*60+VALUE(MID(L29,3,2))+VALUE(MID(L29,6,3))/1000,999),_xlfn.IFERROR(VALUE(MID(O29,1,1))*60+VALUE(MID(O29,3,2))+VALUE(MID(O29,6,3))/1000,999)))/86400)=999/86400,"",(MIN(_xlfn.IFERROR(VALUE(MID(F29,1,1))*60+VALUE(MID(F29,3,2))+VALUE(MID(F29,6,3))/1000,999),_xlfn.IFERROR(VALUE(MID(#REF!,1,1))*60+VALUE(MID(#REF!,3,2))+VALUE(MID(#REF!,6,3))/1000,999),_xlfn.IFERROR(VALUE(MID(I29,1,1))*60+VALUE(MID(I29,3,2))+VALUE(MID(I29,6,3))/1000,999),_xlfn.IFERROR(VALUE(MID(L29,1,1))*60+VALUE(MID(L29,3,2))+VALUE(MID(L29,6,3))/1000,999),_xlfn.IFERROR(VALUE(MID(O29,1,1))*60+VALUE(MID(O29,3,2))+VALUE(MID(O29,6,3))/1000,999)))/86400)</f>
        <v>0.0010929398148148148</v>
      </c>
      <c r="R29" s="30" t="str">
        <f t="shared" si="0"/>
        <v>КМС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</row>
    <row r="30" spans="1:130" s="1" customFormat="1" ht="15" customHeight="1">
      <c r="A30" s="223">
        <v>20</v>
      </c>
      <c r="B30" s="222">
        <v>47</v>
      </c>
      <c r="C30" s="228" t="s">
        <v>254</v>
      </c>
      <c r="D30" s="16" t="s">
        <v>69</v>
      </c>
      <c r="E30" s="31">
        <v>6</v>
      </c>
      <c r="F30" s="32" t="s">
        <v>608</v>
      </c>
      <c r="G30" s="30">
        <v>3</v>
      </c>
      <c r="H30" s="57"/>
      <c r="I30" s="32"/>
      <c r="J30" s="70"/>
      <c r="K30" s="33"/>
      <c r="L30" s="32"/>
      <c r="M30" s="33"/>
      <c r="N30" s="31"/>
      <c r="O30" s="32"/>
      <c r="P30" s="30"/>
      <c r="Q30" s="59">
        <f>IF(((MIN(_xlfn.IFERROR(VALUE(MID(F30,1,1))*60+VALUE(MID(F30,3,2))+VALUE(MID(F30,6,3))/1000,999),_xlfn.IFERROR(VALUE(MID(#REF!,1,1))*60+VALUE(MID(#REF!,3,2))+VALUE(MID(#REF!,6,3))/1000,999),_xlfn.IFERROR(VALUE(MID(I30,1,1))*60+VALUE(MID(I30,3,2))+VALUE(MID(I30,6,3))/1000,999),_xlfn.IFERROR(VALUE(MID(L30,1,1))*60+VALUE(MID(L30,3,2))+VALUE(MID(L30,6,3))/1000,999),_xlfn.IFERROR(VALUE(MID(O30,1,1))*60+VALUE(MID(O30,3,2))+VALUE(MID(O30,6,3))/1000,999)))/86400)=999/86400,"",(MIN(_xlfn.IFERROR(VALUE(MID(F30,1,1))*60+VALUE(MID(F30,3,2))+VALUE(MID(F30,6,3))/1000,999),_xlfn.IFERROR(VALUE(MID(#REF!,1,1))*60+VALUE(MID(#REF!,3,2))+VALUE(MID(#REF!,6,3))/1000,999),_xlfn.IFERROR(VALUE(MID(I30,1,1))*60+VALUE(MID(I30,3,2))+VALUE(MID(I30,6,3))/1000,999),_xlfn.IFERROR(VALUE(MID(L30,1,1))*60+VALUE(MID(L30,3,2))+VALUE(MID(L30,6,3))/1000,999),_xlfn.IFERROR(VALUE(MID(O30,1,1))*60+VALUE(MID(O30,3,2))+VALUE(MID(O30,6,3))/1000,999)))/86400)</f>
        <v>0.001096064814814815</v>
      </c>
      <c r="R30" s="30" t="str">
        <f t="shared" si="0"/>
        <v>КМС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</row>
    <row r="31" spans="1:130" s="1" customFormat="1" ht="15" customHeight="1">
      <c r="A31" s="223">
        <v>21</v>
      </c>
      <c r="B31" s="224">
        <v>40</v>
      </c>
      <c r="C31" s="37" t="s">
        <v>270</v>
      </c>
      <c r="D31" s="42" t="s">
        <v>111</v>
      </c>
      <c r="E31" s="31">
        <v>3</v>
      </c>
      <c r="F31" s="32" t="s">
        <v>609</v>
      </c>
      <c r="G31" s="30">
        <v>3</v>
      </c>
      <c r="H31" s="57"/>
      <c r="I31" s="32"/>
      <c r="J31" s="70"/>
      <c r="K31" s="33"/>
      <c r="L31" s="32"/>
      <c r="M31" s="33"/>
      <c r="N31" s="31"/>
      <c r="O31" s="32"/>
      <c r="P31" s="30"/>
      <c r="Q31" s="59">
        <f>IF(((MIN(_xlfn.IFERROR(VALUE(MID(F31,1,1))*60+VALUE(MID(F31,3,2))+VALUE(MID(F31,6,3))/1000,999),_xlfn.IFERROR(VALUE(MID(#REF!,1,1))*60+VALUE(MID(#REF!,3,2))+VALUE(MID(#REF!,6,3))/1000,999),_xlfn.IFERROR(VALUE(MID(I31,1,1))*60+VALUE(MID(I31,3,2))+VALUE(MID(I31,6,3))/1000,999),_xlfn.IFERROR(VALUE(MID(L31,1,1))*60+VALUE(MID(L31,3,2))+VALUE(MID(L31,6,3))/1000,999),_xlfn.IFERROR(VALUE(MID(O31,1,1))*60+VALUE(MID(O31,3,2))+VALUE(MID(O31,6,3))/1000,999)))/86400)=999/86400,"",(MIN(_xlfn.IFERROR(VALUE(MID(F31,1,1))*60+VALUE(MID(F31,3,2))+VALUE(MID(F31,6,3))/1000,999),_xlfn.IFERROR(VALUE(MID(#REF!,1,1))*60+VALUE(MID(#REF!,3,2))+VALUE(MID(#REF!,6,3))/1000,999),_xlfn.IFERROR(VALUE(MID(I31,1,1))*60+VALUE(MID(I31,3,2))+VALUE(MID(I31,6,3))/1000,999),_xlfn.IFERROR(VALUE(MID(L31,1,1))*60+VALUE(MID(L31,3,2))+VALUE(MID(L31,6,3))/1000,999),_xlfn.IFERROR(VALUE(MID(O31,1,1))*60+VALUE(MID(O31,3,2))+VALUE(MID(O31,6,3))/1000,999)))/86400)</f>
        <v>0.001142824074074074</v>
      </c>
      <c r="R31" s="30" t="str">
        <f t="shared" si="0"/>
        <v>1р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</row>
    <row r="32" spans="1:130" s="36" customFormat="1" ht="15" customHeight="1">
      <c r="A32" s="223">
        <v>22</v>
      </c>
      <c r="B32" s="222">
        <v>14</v>
      </c>
      <c r="C32" s="34" t="s">
        <v>287</v>
      </c>
      <c r="D32" s="46" t="s">
        <v>97</v>
      </c>
      <c r="E32" s="31">
        <v>1</v>
      </c>
      <c r="F32" s="32" t="s">
        <v>610</v>
      </c>
      <c r="G32" s="30">
        <v>3</v>
      </c>
      <c r="H32" s="57"/>
      <c r="I32" s="32"/>
      <c r="J32" s="70"/>
      <c r="K32" s="33"/>
      <c r="L32" s="32"/>
      <c r="M32" s="33"/>
      <c r="N32" s="31"/>
      <c r="O32" s="32"/>
      <c r="P32" s="30"/>
      <c r="Q32" s="59">
        <f>IF(((MIN(_xlfn.IFERROR(VALUE(MID(F32,1,1))*60+VALUE(MID(F32,3,2))+VALUE(MID(F32,6,3))/1000,999),_xlfn.IFERROR(VALUE(MID(#REF!,1,1))*60+VALUE(MID(#REF!,3,2))+VALUE(MID(#REF!,6,3))/1000,999),_xlfn.IFERROR(VALUE(MID(I32,1,1))*60+VALUE(MID(I32,3,2))+VALUE(MID(I32,6,3))/1000,999),_xlfn.IFERROR(VALUE(MID(L32,1,1))*60+VALUE(MID(L32,3,2))+VALUE(MID(L32,6,3))/1000,999),_xlfn.IFERROR(VALUE(MID(O32,1,1))*60+VALUE(MID(O32,3,2))+VALUE(MID(O32,6,3))/1000,999)))/86400)=999/86400,"",(MIN(_xlfn.IFERROR(VALUE(MID(F32,1,1))*60+VALUE(MID(F32,3,2))+VALUE(MID(F32,6,3))/1000,999),_xlfn.IFERROR(VALUE(MID(#REF!,1,1))*60+VALUE(MID(#REF!,3,2))+VALUE(MID(#REF!,6,3))/1000,999),_xlfn.IFERROR(VALUE(MID(I32,1,1))*60+VALUE(MID(I32,3,2))+VALUE(MID(I32,6,3))/1000,999),_xlfn.IFERROR(VALUE(MID(L32,1,1))*60+VALUE(MID(L32,3,2))+VALUE(MID(L32,6,3))/1000,999),_xlfn.IFERROR(VALUE(MID(O32,1,1))*60+VALUE(MID(O32,3,2))+VALUE(MID(O32,6,3))/1000,999)))/86400)</f>
        <v>0.0011570601851851852</v>
      </c>
      <c r="R32" s="30" t="str">
        <f t="shared" si="0"/>
        <v>1р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</row>
    <row r="33" spans="1:130" s="1" customFormat="1" ht="15" customHeight="1">
      <c r="A33" s="223">
        <v>23</v>
      </c>
      <c r="B33" s="224">
        <v>13</v>
      </c>
      <c r="C33" s="37" t="s">
        <v>286</v>
      </c>
      <c r="D33" s="42" t="s">
        <v>97</v>
      </c>
      <c r="E33" s="38">
        <v>2</v>
      </c>
      <c r="F33" s="32" t="s">
        <v>611</v>
      </c>
      <c r="G33" s="40">
        <v>4</v>
      </c>
      <c r="H33" s="72"/>
      <c r="I33" s="39"/>
      <c r="J33" s="74"/>
      <c r="K33" s="41"/>
      <c r="L33" s="39"/>
      <c r="M33" s="41"/>
      <c r="N33" s="38"/>
      <c r="O33" s="39"/>
      <c r="P33" s="40"/>
      <c r="Q33" s="59">
        <f>IF(((MIN(_xlfn.IFERROR(VALUE(MID(F33,1,1))*60+VALUE(MID(F33,3,2))+VALUE(MID(F33,6,3))/1000,999),_xlfn.IFERROR(VALUE(MID(#REF!,1,1))*60+VALUE(MID(#REF!,3,2))+VALUE(MID(#REF!,6,3))/1000,999),_xlfn.IFERROR(VALUE(MID(I33,1,1))*60+VALUE(MID(I33,3,2))+VALUE(MID(I33,6,3))/1000,999),_xlfn.IFERROR(VALUE(MID(L33,1,1))*60+VALUE(MID(L33,3,2))+VALUE(MID(L33,6,3))/1000,999),_xlfn.IFERROR(VALUE(MID(O33,1,1))*60+VALUE(MID(O33,3,2))+VALUE(MID(O33,6,3))/1000,999)))/86400)=999/86400,"",(MIN(_xlfn.IFERROR(VALUE(MID(F33,1,1))*60+VALUE(MID(F33,3,2))+VALUE(MID(F33,6,3))/1000,999),_xlfn.IFERROR(VALUE(MID(#REF!,1,1))*60+VALUE(MID(#REF!,3,2))+VALUE(MID(#REF!,6,3))/1000,999),_xlfn.IFERROR(VALUE(MID(I33,1,1))*60+VALUE(MID(I33,3,2))+VALUE(MID(I33,6,3))/1000,999),_xlfn.IFERROR(VALUE(MID(L33,1,1))*60+VALUE(MID(L33,3,2))+VALUE(MID(L33,6,3))/1000,999),_xlfn.IFERROR(VALUE(MID(O33,1,1))*60+VALUE(MID(O33,3,2))+VALUE(MID(O33,6,3))/1000,999)))/86400)</f>
        <v>0.001066550925925926</v>
      </c>
      <c r="R33" s="30" t="str">
        <f t="shared" si="0"/>
        <v>КМС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</row>
    <row r="34" spans="1:18" s="1" customFormat="1" ht="15" customHeight="1">
      <c r="A34" s="223">
        <v>24</v>
      </c>
      <c r="B34" s="222">
        <v>9</v>
      </c>
      <c r="C34" s="37" t="s">
        <v>401</v>
      </c>
      <c r="D34" s="42" t="s">
        <v>237</v>
      </c>
      <c r="E34" s="31">
        <v>5</v>
      </c>
      <c r="F34" s="32" t="s">
        <v>582</v>
      </c>
      <c r="G34" s="30">
        <v>4</v>
      </c>
      <c r="H34" s="57"/>
      <c r="I34" s="32"/>
      <c r="J34" s="70"/>
      <c r="K34" s="33"/>
      <c r="L34" s="32"/>
      <c r="M34" s="33"/>
      <c r="N34" s="31"/>
      <c r="O34" s="32"/>
      <c r="P34" s="30"/>
      <c r="Q34" s="59">
        <f>IF(((MIN(_xlfn.IFERROR(VALUE(MID(F34,1,1))*60+VALUE(MID(F34,3,2))+VALUE(MID(F34,6,3))/1000,999),_xlfn.IFERROR(VALUE(MID(#REF!,1,1))*60+VALUE(MID(#REF!,3,2))+VALUE(MID(#REF!,6,3))/1000,999),_xlfn.IFERROR(VALUE(MID(I34,1,1))*60+VALUE(MID(I34,3,2))+VALUE(MID(I34,6,3))/1000,999),_xlfn.IFERROR(VALUE(MID(L34,1,1))*60+VALUE(MID(L34,3,2))+VALUE(MID(L34,6,3))/1000,999),_xlfn.IFERROR(VALUE(MID(O34,1,1))*60+VALUE(MID(O34,3,2))+VALUE(MID(O34,6,3))/1000,999)))/86400)=999/86400,"",(MIN(_xlfn.IFERROR(VALUE(MID(F34,1,1))*60+VALUE(MID(F34,3,2))+VALUE(MID(F34,6,3))/1000,999),_xlfn.IFERROR(VALUE(MID(#REF!,1,1))*60+VALUE(MID(#REF!,3,2))+VALUE(MID(#REF!,6,3))/1000,999),_xlfn.IFERROR(VALUE(MID(I34,1,1))*60+VALUE(MID(I34,3,2))+VALUE(MID(I34,6,3))/1000,999),_xlfn.IFERROR(VALUE(MID(L34,1,1))*60+VALUE(MID(L34,3,2))+VALUE(MID(L34,6,3))/1000,999),_xlfn.IFERROR(VALUE(MID(O34,1,1))*60+VALUE(MID(O34,3,2))+VALUE(MID(O34,6,3))/1000,999)))/86400)</f>
        <v>0.0010729166666666667</v>
      </c>
      <c r="R34" s="30" t="str">
        <f t="shared" si="0"/>
        <v>КМС</v>
      </c>
    </row>
    <row r="35" spans="1:18" s="1" customFormat="1" ht="15" customHeight="1">
      <c r="A35" s="223">
        <v>25</v>
      </c>
      <c r="B35" s="222">
        <v>42</v>
      </c>
      <c r="C35" s="37" t="s">
        <v>399</v>
      </c>
      <c r="D35" s="42" t="s">
        <v>111</v>
      </c>
      <c r="E35" s="31">
        <v>4</v>
      </c>
      <c r="F35" s="32" t="s">
        <v>612</v>
      </c>
      <c r="G35" s="30">
        <v>4</v>
      </c>
      <c r="H35" s="57"/>
      <c r="I35" s="32"/>
      <c r="J35" s="70"/>
      <c r="K35" s="33"/>
      <c r="L35" s="32"/>
      <c r="M35" s="33"/>
      <c r="N35" s="31"/>
      <c r="O35" s="32"/>
      <c r="P35" s="30"/>
      <c r="Q35" s="59">
        <f>IF(((MIN(_xlfn.IFERROR(VALUE(MID(F35,1,1))*60+VALUE(MID(F35,3,2))+VALUE(MID(F35,6,3))/1000,999),_xlfn.IFERROR(VALUE(MID(#REF!,1,1))*60+VALUE(MID(#REF!,3,2))+VALUE(MID(#REF!,6,3))/1000,999),_xlfn.IFERROR(VALUE(MID(I35,1,1))*60+VALUE(MID(I35,3,2))+VALUE(MID(I35,6,3))/1000,999),_xlfn.IFERROR(VALUE(MID(L35,1,1))*60+VALUE(MID(L35,3,2))+VALUE(MID(L35,6,3))/1000,999),_xlfn.IFERROR(VALUE(MID(O35,1,1))*60+VALUE(MID(O35,3,2))+VALUE(MID(O35,6,3))/1000,999)))/86400)=999/86400,"",(MIN(_xlfn.IFERROR(VALUE(MID(F35,1,1))*60+VALUE(MID(F35,3,2))+VALUE(MID(F35,6,3))/1000,999),_xlfn.IFERROR(VALUE(MID(#REF!,1,1))*60+VALUE(MID(#REF!,3,2))+VALUE(MID(#REF!,6,3))/1000,999),_xlfn.IFERROR(VALUE(MID(I35,1,1))*60+VALUE(MID(I35,3,2))+VALUE(MID(I35,6,3))/1000,999),_xlfn.IFERROR(VALUE(MID(L35,1,1))*60+VALUE(MID(L35,3,2))+VALUE(MID(L35,6,3))/1000,999),_xlfn.IFERROR(VALUE(MID(O35,1,1))*60+VALUE(MID(O35,3,2))+VALUE(MID(O35,6,3))/1000,999)))/86400)</f>
        <v>0.0010900462962962964</v>
      </c>
      <c r="R35" s="30" t="str">
        <f t="shared" si="0"/>
        <v>КМС</v>
      </c>
    </row>
    <row r="36" spans="1:18" s="1" customFormat="1" ht="15" customHeight="1">
      <c r="A36" s="223">
        <v>26</v>
      </c>
      <c r="B36" s="224">
        <v>19</v>
      </c>
      <c r="C36" s="47" t="s">
        <v>263</v>
      </c>
      <c r="D36" s="46" t="s">
        <v>88</v>
      </c>
      <c r="E36" s="31">
        <v>6</v>
      </c>
      <c r="F36" s="32" t="s">
        <v>613</v>
      </c>
      <c r="G36" s="30">
        <v>4</v>
      </c>
      <c r="H36" s="57"/>
      <c r="I36" s="32"/>
      <c r="J36" s="70"/>
      <c r="K36" s="33"/>
      <c r="L36" s="32"/>
      <c r="M36" s="33"/>
      <c r="N36" s="31"/>
      <c r="O36" s="32"/>
      <c r="P36" s="30"/>
      <c r="Q36" s="59">
        <f>IF(((MIN(_xlfn.IFERROR(VALUE(MID(F36,1,1))*60+VALUE(MID(F36,3,2))+VALUE(MID(F36,6,3))/1000,999),_xlfn.IFERROR(VALUE(MID(#REF!,1,1))*60+VALUE(MID(#REF!,3,2))+VALUE(MID(#REF!,6,3))/1000,999),_xlfn.IFERROR(VALUE(MID(I36,1,1))*60+VALUE(MID(I36,3,2))+VALUE(MID(I36,6,3))/1000,999),_xlfn.IFERROR(VALUE(MID(L36,1,1))*60+VALUE(MID(L36,3,2))+VALUE(MID(L36,6,3))/1000,999),_xlfn.IFERROR(VALUE(MID(O36,1,1))*60+VALUE(MID(O36,3,2))+VALUE(MID(O36,6,3))/1000,999)))/86400)=999/86400,"",(MIN(_xlfn.IFERROR(VALUE(MID(F36,1,1))*60+VALUE(MID(F36,3,2))+VALUE(MID(F36,6,3))/1000,999),_xlfn.IFERROR(VALUE(MID(#REF!,1,1))*60+VALUE(MID(#REF!,3,2))+VALUE(MID(#REF!,6,3))/1000,999),_xlfn.IFERROR(VALUE(MID(I36,1,1))*60+VALUE(MID(I36,3,2))+VALUE(MID(I36,6,3))/1000,999),_xlfn.IFERROR(VALUE(MID(L36,1,1))*60+VALUE(MID(L36,3,2))+VALUE(MID(L36,6,3))/1000,999),_xlfn.IFERROR(VALUE(MID(O36,1,1))*60+VALUE(MID(O36,3,2))+VALUE(MID(O36,6,3))/1000,999)))/86400)</f>
        <v>0.0010967592592592593</v>
      </c>
      <c r="R36" s="30" t="str">
        <f t="shared" si="0"/>
        <v>КМС</v>
      </c>
    </row>
    <row r="37" spans="1:18" s="1" customFormat="1" ht="15" customHeight="1">
      <c r="A37" s="223">
        <v>27</v>
      </c>
      <c r="B37" s="222">
        <v>8</v>
      </c>
      <c r="C37" s="37" t="s">
        <v>246</v>
      </c>
      <c r="D37" s="42" t="s">
        <v>237</v>
      </c>
      <c r="E37" s="31">
        <v>1</v>
      </c>
      <c r="F37" s="32" t="s">
        <v>614</v>
      </c>
      <c r="G37" s="30">
        <v>4</v>
      </c>
      <c r="H37" s="57"/>
      <c r="I37" s="32"/>
      <c r="J37" s="70"/>
      <c r="K37" s="33"/>
      <c r="L37" s="32"/>
      <c r="M37" s="33"/>
      <c r="N37" s="31"/>
      <c r="O37" s="32"/>
      <c r="P37" s="30"/>
      <c r="Q37" s="59">
        <f>IF(((MIN(_xlfn.IFERROR(VALUE(MID(F37,1,1))*60+VALUE(MID(F37,3,2))+VALUE(MID(F37,6,3))/1000,999),_xlfn.IFERROR(VALUE(MID(#REF!,1,1))*60+VALUE(MID(#REF!,3,2))+VALUE(MID(#REF!,6,3))/1000,999),_xlfn.IFERROR(VALUE(MID(I37,1,1))*60+VALUE(MID(I37,3,2))+VALUE(MID(I37,6,3))/1000,999),_xlfn.IFERROR(VALUE(MID(L37,1,1))*60+VALUE(MID(L37,3,2))+VALUE(MID(L37,6,3))/1000,999),_xlfn.IFERROR(VALUE(MID(O37,1,1))*60+VALUE(MID(O37,3,2))+VALUE(MID(O37,6,3))/1000,999)))/86400)=999/86400,"",(MIN(_xlfn.IFERROR(VALUE(MID(F37,1,1))*60+VALUE(MID(F37,3,2))+VALUE(MID(F37,6,3))/1000,999),_xlfn.IFERROR(VALUE(MID(#REF!,1,1))*60+VALUE(MID(#REF!,3,2))+VALUE(MID(#REF!,6,3))/1000,999),_xlfn.IFERROR(VALUE(MID(I37,1,1))*60+VALUE(MID(I37,3,2))+VALUE(MID(I37,6,3))/1000,999),_xlfn.IFERROR(VALUE(MID(L37,1,1))*60+VALUE(MID(L37,3,2))+VALUE(MID(L37,6,3))/1000,999),_xlfn.IFERROR(VALUE(MID(O37,1,1))*60+VALUE(MID(O37,3,2))+VALUE(MID(O37,6,3))/1000,999)))/86400)</f>
        <v>0.0011590277777777777</v>
      </c>
      <c r="R37" s="30" t="str">
        <f t="shared" si="0"/>
        <v>2р</v>
      </c>
    </row>
    <row r="38" spans="1:18" s="1" customFormat="1" ht="15" customHeight="1">
      <c r="A38" s="223">
        <v>28</v>
      </c>
      <c r="B38" s="224">
        <v>46</v>
      </c>
      <c r="C38" s="37" t="s">
        <v>252</v>
      </c>
      <c r="D38" s="16" t="s">
        <v>328</v>
      </c>
      <c r="E38" s="31">
        <v>7</v>
      </c>
      <c r="F38" s="32" t="s">
        <v>615</v>
      </c>
      <c r="G38" s="30">
        <v>4</v>
      </c>
      <c r="H38" s="57"/>
      <c r="I38" s="32"/>
      <c r="J38" s="70"/>
      <c r="K38" s="33"/>
      <c r="L38" s="32"/>
      <c r="M38" s="33"/>
      <c r="N38" s="31"/>
      <c r="O38" s="32"/>
      <c r="P38" s="30"/>
      <c r="Q38" s="59">
        <f>IF(((MIN(_xlfn.IFERROR(VALUE(MID(F38,1,1))*60+VALUE(MID(F38,3,2))+VALUE(MID(F38,6,3))/1000,999),_xlfn.IFERROR(VALUE(MID(#REF!,1,1))*60+VALUE(MID(#REF!,3,2))+VALUE(MID(#REF!,6,3))/1000,999),_xlfn.IFERROR(VALUE(MID(I38,1,1))*60+VALUE(MID(I38,3,2))+VALUE(MID(I38,6,3))/1000,999),_xlfn.IFERROR(VALUE(MID(L38,1,1))*60+VALUE(MID(L38,3,2))+VALUE(MID(L38,6,3))/1000,999),_xlfn.IFERROR(VALUE(MID(O38,1,1))*60+VALUE(MID(O38,3,2))+VALUE(MID(O38,6,3))/1000,999)))/86400)=999/86400,"",(MIN(_xlfn.IFERROR(VALUE(MID(F38,1,1))*60+VALUE(MID(F38,3,2))+VALUE(MID(F38,6,3))/1000,999),_xlfn.IFERROR(VALUE(MID(#REF!,1,1))*60+VALUE(MID(#REF!,3,2))+VALUE(MID(#REF!,6,3))/1000,999),_xlfn.IFERROR(VALUE(MID(I38,1,1))*60+VALUE(MID(I38,3,2))+VALUE(MID(I38,6,3))/1000,999),_xlfn.IFERROR(VALUE(MID(L38,1,1))*60+VALUE(MID(L38,3,2))+VALUE(MID(L38,6,3))/1000,999),_xlfn.IFERROR(VALUE(MID(O38,1,1))*60+VALUE(MID(O38,3,2))+VALUE(MID(O38,6,3))/1000,999)))/86400)</f>
        <v>0.0011916666666666666</v>
      </c>
      <c r="R38" s="30" t="str">
        <f t="shared" si="0"/>
        <v>2р</v>
      </c>
    </row>
    <row r="39" spans="1:18" s="1" customFormat="1" ht="15" customHeight="1">
      <c r="A39" s="223">
        <v>29</v>
      </c>
      <c r="B39" s="224">
        <v>1</v>
      </c>
      <c r="C39" s="37" t="s">
        <v>407</v>
      </c>
      <c r="D39" s="42" t="s">
        <v>46</v>
      </c>
      <c r="E39" s="31">
        <v>2</v>
      </c>
      <c r="F39" s="32" t="s">
        <v>616</v>
      </c>
      <c r="G39" s="30">
        <v>5</v>
      </c>
      <c r="H39" s="57"/>
      <c r="I39" s="32"/>
      <c r="J39" s="70"/>
      <c r="K39" s="33"/>
      <c r="L39" s="32"/>
      <c r="M39" s="33"/>
      <c r="N39" s="31"/>
      <c r="O39" s="32"/>
      <c r="P39" s="30"/>
      <c r="Q39" s="59">
        <f>IF(((MIN(_xlfn.IFERROR(VALUE(MID(F39,1,1))*60+VALUE(MID(F39,3,2))+VALUE(MID(F39,6,3))/1000,999),_xlfn.IFERROR(VALUE(MID(#REF!,1,1))*60+VALUE(MID(#REF!,3,2))+VALUE(MID(#REF!,6,3))/1000,999),_xlfn.IFERROR(VALUE(MID(I39,1,1))*60+VALUE(MID(I39,3,2))+VALUE(MID(I39,6,3))/1000,999),_xlfn.IFERROR(VALUE(MID(L39,1,1))*60+VALUE(MID(L39,3,2))+VALUE(MID(L39,6,3))/1000,999),_xlfn.IFERROR(VALUE(MID(O39,1,1))*60+VALUE(MID(O39,3,2))+VALUE(MID(O39,6,3))/1000,999)))/86400)=999/86400,"",(MIN(_xlfn.IFERROR(VALUE(MID(F39,1,1))*60+VALUE(MID(F39,3,2))+VALUE(MID(F39,6,3))/1000,999),_xlfn.IFERROR(VALUE(MID(#REF!,1,1))*60+VALUE(MID(#REF!,3,2))+VALUE(MID(#REF!,6,3))/1000,999),_xlfn.IFERROR(VALUE(MID(I39,1,1))*60+VALUE(MID(I39,3,2))+VALUE(MID(I39,6,3))/1000,999),_xlfn.IFERROR(VALUE(MID(L39,1,1))*60+VALUE(MID(L39,3,2))+VALUE(MID(L39,6,3))/1000,999),_xlfn.IFERROR(VALUE(MID(O39,1,1))*60+VALUE(MID(O39,3,2))+VALUE(MID(O39,6,3))/1000,999)))/86400)</f>
        <v>0.0011020833333333334</v>
      </c>
      <c r="R39" s="30" t="str">
        <f t="shared" si="0"/>
        <v>1р</v>
      </c>
    </row>
    <row r="40" spans="1:18" s="1" customFormat="1" ht="15" customHeight="1">
      <c r="A40" s="223">
        <v>30</v>
      </c>
      <c r="B40" s="224">
        <v>34</v>
      </c>
      <c r="C40" s="37" t="s">
        <v>301</v>
      </c>
      <c r="D40" s="42" t="s">
        <v>93</v>
      </c>
      <c r="E40" s="31">
        <v>4</v>
      </c>
      <c r="F40" s="32" t="s">
        <v>563</v>
      </c>
      <c r="G40" s="30">
        <v>5</v>
      </c>
      <c r="H40" s="57"/>
      <c r="I40" s="32"/>
      <c r="J40" s="70"/>
      <c r="K40" s="33"/>
      <c r="L40" s="32"/>
      <c r="M40" s="33"/>
      <c r="N40" s="31"/>
      <c r="O40" s="32"/>
      <c r="P40" s="30"/>
      <c r="Q40" s="59">
        <f>IF(((MIN(_xlfn.IFERROR(VALUE(MID(F40,1,1))*60+VALUE(MID(F40,3,2))+VALUE(MID(F40,6,3))/1000,999),_xlfn.IFERROR(VALUE(MID(#REF!,1,1))*60+VALUE(MID(#REF!,3,2))+VALUE(MID(#REF!,6,3))/1000,999),_xlfn.IFERROR(VALUE(MID(I40,1,1))*60+VALUE(MID(I40,3,2))+VALUE(MID(I40,6,3))/1000,999),_xlfn.IFERROR(VALUE(MID(L40,1,1))*60+VALUE(MID(L40,3,2))+VALUE(MID(L40,6,3))/1000,999),_xlfn.IFERROR(VALUE(MID(O40,1,1))*60+VALUE(MID(O40,3,2))+VALUE(MID(O40,6,3))/1000,999)))/86400)=999/86400,"",(MIN(_xlfn.IFERROR(VALUE(MID(F40,1,1))*60+VALUE(MID(F40,3,2))+VALUE(MID(F40,6,3))/1000,999),_xlfn.IFERROR(VALUE(MID(#REF!,1,1))*60+VALUE(MID(#REF!,3,2))+VALUE(MID(#REF!,6,3))/1000,999),_xlfn.IFERROR(VALUE(MID(I40,1,1))*60+VALUE(MID(I40,3,2))+VALUE(MID(I40,6,3))/1000,999),_xlfn.IFERROR(VALUE(MID(L40,1,1))*60+VALUE(MID(L40,3,2))+VALUE(MID(L40,6,3))/1000,999),_xlfn.IFERROR(VALUE(MID(O40,1,1))*60+VALUE(MID(O40,3,2))+VALUE(MID(O40,6,3))/1000,999)))/86400)</f>
        <v>0.0011041666666666667</v>
      </c>
      <c r="R40" s="30" t="str">
        <f t="shared" si="0"/>
        <v>1р</v>
      </c>
    </row>
    <row r="41" spans="1:18" s="1" customFormat="1" ht="15" customHeight="1">
      <c r="A41" s="223">
        <v>31</v>
      </c>
      <c r="B41" s="222">
        <v>30</v>
      </c>
      <c r="C41" s="37" t="s">
        <v>278</v>
      </c>
      <c r="D41" s="42" t="s">
        <v>93</v>
      </c>
      <c r="E41" s="31">
        <v>1</v>
      </c>
      <c r="F41" s="32" t="s">
        <v>617</v>
      </c>
      <c r="G41" s="30">
        <v>5</v>
      </c>
      <c r="H41" s="57"/>
      <c r="I41" s="32"/>
      <c r="J41" s="70"/>
      <c r="K41" s="33"/>
      <c r="L41" s="32"/>
      <c r="M41" s="33"/>
      <c r="N41" s="31"/>
      <c r="O41" s="32"/>
      <c r="P41" s="30"/>
      <c r="Q41" s="59">
        <f>IF(((MIN(_xlfn.IFERROR(VALUE(MID(F41,1,1))*60+VALUE(MID(F41,3,2))+VALUE(MID(F41,6,3))/1000,999),_xlfn.IFERROR(VALUE(MID(#REF!,1,1))*60+VALUE(MID(#REF!,3,2))+VALUE(MID(#REF!,6,3))/1000,999),_xlfn.IFERROR(VALUE(MID(I41,1,1))*60+VALUE(MID(I41,3,2))+VALUE(MID(I41,6,3))/1000,999),_xlfn.IFERROR(VALUE(MID(L41,1,1))*60+VALUE(MID(L41,3,2))+VALUE(MID(L41,6,3))/1000,999),_xlfn.IFERROR(VALUE(MID(O41,1,1))*60+VALUE(MID(O41,3,2))+VALUE(MID(O41,6,3))/1000,999)))/86400)=999/86400,"",(MIN(_xlfn.IFERROR(VALUE(MID(F41,1,1))*60+VALUE(MID(F41,3,2))+VALUE(MID(F41,6,3))/1000,999),_xlfn.IFERROR(VALUE(MID(#REF!,1,1))*60+VALUE(MID(#REF!,3,2))+VALUE(MID(#REF!,6,3))/1000,999),_xlfn.IFERROR(VALUE(MID(I41,1,1))*60+VALUE(MID(I41,3,2))+VALUE(MID(I41,6,3))/1000,999),_xlfn.IFERROR(VALUE(MID(L41,1,1))*60+VALUE(MID(L41,3,2))+VALUE(MID(L41,6,3))/1000,999),_xlfn.IFERROR(VALUE(MID(O41,1,1))*60+VALUE(MID(O41,3,2))+VALUE(MID(O41,6,3))/1000,999)))/86400)</f>
        <v>0.0011627314814814814</v>
      </c>
      <c r="R41" s="30" t="str">
        <f t="shared" si="0"/>
        <v>2р</v>
      </c>
    </row>
    <row r="42" spans="1:18" s="1" customFormat="1" ht="15" customHeight="1">
      <c r="A42" s="223">
        <v>32</v>
      </c>
      <c r="B42" s="222">
        <v>39</v>
      </c>
      <c r="C42" s="37" t="s">
        <v>269</v>
      </c>
      <c r="D42" s="42" t="s">
        <v>111</v>
      </c>
      <c r="E42" s="31">
        <v>7</v>
      </c>
      <c r="F42" s="32" t="s">
        <v>618</v>
      </c>
      <c r="G42" s="30">
        <v>5</v>
      </c>
      <c r="H42" s="57"/>
      <c r="I42" s="32"/>
      <c r="J42" s="70"/>
      <c r="K42" s="33"/>
      <c r="L42" s="32"/>
      <c r="M42" s="33"/>
      <c r="N42" s="31"/>
      <c r="O42" s="32"/>
      <c r="P42" s="30"/>
      <c r="Q42" s="59">
        <f>IF(((MIN(_xlfn.IFERROR(VALUE(MID(F42,1,1))*60+VALUE(MID(F42,3,2))+VALUE(MID(F42,6,3))/1000,999),_xlfn.IFERROR(VALUE(MID(#REF!,1,1))*60+VALUE(MID(#REF!,3,2))+VALUE(MID(#REF!,6,3))/1000,999),_xlfn.IFERROR(VALUE(MID(I42,1,1))*60+VALUE(MID(I42,3,2))+VALUE(MID(I42,6,3))/1000,999),_xlfn.IFERROR(VALUE(MID(L42,1,1))*60+VALUE(MID(L42,3,2))+VALUE(MID(L42,6,3))/1000,999),_xlfn.IFERROR(VALUE(MID(O42,1,1))*60+VALUE(MID(O42,3,2))+VALUE(MID(O42,6,3))/1000,999)))/86400)=999/86400,"",(MIN(_xlfn.IFERROR(VALUE(MID(F42,1,1))*60+VALUE(MID(F42,3,2))+VALUE(MID(F42,6,3))/1000,999),_xlfn.IFERROR(VALUE(MID(#REF!,1,1))*60+VALUE(MID(#REF!,3,2))+VALUE(MID(#REF!,6,3))/1000,999),_xlfn.IFERROR(VALUE(MID(I42,1,1))*60+VALUE(MID(I42,3,2))+VALUE(MID(I42,6,3))/1000,999),_xlfn.IFERROR(VALUE(MID(L42,1,1))*60+VALUE(MID(L42,3,2))+VALUE(MID(L42,6,3))/1000,999),_xlfn.IFERROR(VALUE(MID(O42,1,1))*60+VALUE(MID(O42,3,2))+VALUE(MID(O42,6,3))/1000,999)))/86400)</f>
        <v>0.0012042824074074074</v>
      </c>
      <c r="R42" s="30" t="str">
        <f t="shared" si="0"/>
        <v>2р</v>
      </c>
    </row>
    <row r="43" spans="1:18" s="1" customFormat="1" ht="15" customHeight="1">
      <c r="A43" s="223">
        <v>33</v>
      </c>
      <c r="B43" s="224">
        <v>31</v>
      </c>
      <c r="C43" s="37" t="s">
        <v>297</v>
      </c>
      <c r="D43" s="42" t="s">
        <v>93</v>
      </c>
      <c r="E43" s="31">
        <v>6</v>
      </c>
      <c r="F43" s="32" t="s">
        <v>98</v>
      </c>
      <c r="G43" s="30">
        <v>5</v>
      </c>
      <c r="H43" s="57"/>
      <c r="I43" s="32"/>
      <c r="J43" s="70"/>
      <c r="K43" s="33"/>
      <c r="L43" s="32"/>
      <c r="M43" s="33"/>
      <c r="N43" s="31"/>
      <c r="O43" s="32"/>
      <c r="P43" s="30"/>
      <c r="Q43" s="59">
        <f>IF(((MIN(_xlfn.IFERROR(VALUE(MID(F43,1,1))*60+VALUE(MID(F43,3,2))+VALUE(MID(F43,6,3))/1000,999),_xlfn.IFERROR(VALUE(MID(#REF!,1,1))*60+VALUE(MID(#REF!,3,2))+VALUE(MID(#REF!,6,3))/1000,999),_xlfn.IFERROR(VALUE(MID(I43,1,1))*60+VALUE(MID(I43,3,2))+VALUE(MID(I43,6,3))/1000,999),_xlfn.IFERROR(VALUE(MID(L43,1,1))*60+VALUE(MID(L43,3,2))+VALUE(MID(L43,6,3))/1000,999),_xlfn.IFERROR(VALUE(MID(O43,1,1))*60+VALUE(MID(O43,3,2))+VALUE(MID(O43,6,3))/1000,999)))/86400)=999/86400,"",(MIN(_xlfn.IFERROR(VALUE(MID(F43,1,1))*60+VALUE(MID(F43,3,2))+VALUE(MID(F43,6,3))/1000,999),_xlfn.IFERROR(VALUE(MID(#REF!,1,1))*60+VALUE(MID(#REF!,3,2))+VALUE(MID(#REF!,6,3))/1000,999),_xlfn.IFERROR(VALUE(MID(I43,1,1))*60+VALUE(MID(I43,3,2))+VALUE(MID(I43,6,3))/1000,999),_xlfn.IFERROR(VALUE(MID(L43,1,1))*60+VALUE(MID(L43,3,2))+VALUE(MID(L43,6,3))/1000,999),_xlfn.IFERROR(VALUE(MID(O43,1,1))*60+VALUE(MID(O43,3,2))+VALUE(MID(O43,6,3))/1000,999)))/86400)</f>
      </c>
      <c r="R43" s="30">
        <f t="shared" si="0"/>
      </c>
    </row>
    <row r="44" spans="1:18" s="1" customFormat="1" ht="15" customHeight="1">
      <c r="A44" s="223">
        <v>33</v>
      </c>
      <c r="B44" s="224">
        <v>4</v>
      </c>
      <c r="C44" s="47" t="s">
        <v>379</v>
      </c>
      <c r="D44" s="42" t="s">
        <v>237</v>
      </c>
      <c r="E44" s="31">
        <v>3</v>
      </c>
      <c r="F44" s="32" t="s">
        <v>98</v>
      </c>
      <c r="G44" s="30">
        <v>5</v>
      </c>
      <c r="H44" s="57"/>
      <c r="I44" s="32"/>
      <c r="J44" s="70"/>
      <c r="K44" s="33"/>
      <c r="L44" s="32"/>
      <c r="M44" s="33"/>
      <c r="N44" s="31"/>
      <c r="O44" s="32"/>
      <c r="P44" s="30"/>
      <c r="Q44" s="59">
        <f>IF(((MIN(_xlfn.IFERROR(VALUE(MID(F44,1,1))*60+VALUE(MID(F44,3,2))+VALUE(MID(F44,6,3))/1000,999),_xlfn.IFERROR(VALUE(MID(#REF!,1,1))*60+VALUE(MID(#REF!,3,2))+VALUE(MID(#REF!,6,3))/1000,999),_xlfn.IFERROR(VALUE(MID(I44,1,1))*60+VALUE(MID(I44,3,2))+VALUE(MID(I44,6,3))/1000,999),_xlfn.IFERROR(VALUE(MID(L44,1,1))*60+VALUE(MID(L44,3,2))+VALUE(MID(L44,6,3))/1000,999),_xlfn.IFERROR(VALUE(MID(O44,1,1))*60+VALUE(MID(O44,3,2))+VALUE(MID(O44,6,3))/1000,999)))/86400)=999/86400,"",(MIN(_xlfn.IFERROR(VALUE(MID(F44,1,1))*60+VALUE(MID(F44,3,2))+VALUE(MID(F44,6,3))/1000,999),_xlfn.IFERROR(VALUE(MID(#REF!,1,1))*60+VALUE(MID(#REF!,3,2))+VALUE(MID(#REF!,6,3))/1000,999),_xlfn.IFERROR(VALUE(MID(I44,1,1))*60+VALUE(MID(I44,3,2))+VALUE(MID(I44,6,3))/1000,999),_xlfn.IFERROR(VALUE(MID(L44,1,1))*60+VALUE(MID(L44,3,2))+VALUE(MID(L44,6,3))/1000,999),_xlfn.IFERROR(VALUE(MID(O44,1,1))*60+VALUE(MID(O44,3,2))+VALUE(MID(O44,6,3))/1000,999)))/86400)</f>
      </c>
      <c r="R44" s="30">
        <f t="shared" si="0"/>
      </c>
    </row>
    <row r="45" spans="1:18" s="1" customFormat="1" ht="15" customHeight="1">
      <c r="A45" s="223">
        <v>35</v>
      </c>
      <c r="B45" s="222">
        <v>23</v>
      </c>
      <c r="C45" s="34" t="s">
        <v>288</v>
      </c>
      <c r="D45" s="16" t="s">
        <v>363</v>
      </c>
      <c r="E45" s="31">
        <v>2</v>
      </c>
      <c r="F45" s="32" t="s">
        <v>619</v>
      </c>
      <c r="G45" s="30">
        <v>6</v>
      </c>
      <c r="H45" s="57"/>
      <c r="I45" s="32"/>
      <c r="J45" s="70"/>
      <c r="K45" s="33"/>
      <c r="L45" s="32"/>
      <c r="M45" s="33"/>
      <c r="N45" s="31"/>
      <c r="O45" s="32"/>
      <c r="P45" s="30"/>
      <c r="Q45" s="59">
        <f>IF(((MIN(_xlfn.IFERROR(VALUE(MID(F45,1,1))*60+VALUE(MID(F45,3,2))+VALUE(MID(F45,6,3))/1000,999),_xlfn.IFERROR(VALUE(MID(#REF!,1,1))*60+VALUE(MID(#REF!,3,2))+VALUE(MID(#REF!,6,3))/1000,999),_xlfn.IFERROR(VALUE(MID(I45,1,1))*60+VALUE(MID(I45,3,2))+VALUE(MID(I45,6,3))/1000,999),_xlfn.IFERROR(VALUE(MID(L45,1,1))*60+VALUE(MID(L45,3,2))+VALUE(MID(L45,6,3))/1000,999),_xlfn.IFERROR(VALUE(MID(O45,1,1))*60+VALUE(MID(O45,3,2))+VALUE(MID(O45,6,3))/1000,999)))/86400)=999/86400,"",(MIN(_xlfn.IFERROR(VALUE(MID(F45,1,1))*60+VALUE(MID(F45,3,2))+VALUE(MID(F45,6,3))/1000,999),_xlfn.IFERROR(VALUE(MID(#REF!,1,1))*60+VALUE(MID(#REF!,3,2))+VALUE(MID(#REF!,6,3))/1000,999),_xlfn.IFERROR(VALUE(MID(I45,1,1))*60+VALUE(MID(I45,3,2))+VALUE(MID(I45,6,3))/1000,999),_xlfn.IFERROR(VALUE(MID(L45,1,1))*60+VALUE(MID(L45,3,2))+VALUE(MID(L45,6,3))/1000,999),_xlfn.IFERROR(VALUE(MID(O45,1,1))*60+VALUE(MID(O45,3,2))+VALUE(MID(O45,6,3))/1000,999)))/86400)</f>
        <v>0.0011640046296296296</v>
      </c>
      <c r="R45" s="30" t="str">
        <f t="shared" si="0"/>
        <v>2р</v>
      </c>
    </row>
    <row r="46" spans="1:18" s="1" customFormat="1" ht="15" customHeight="1">
      <c r="A46" s="223">
        <v>36</v>
      </c>
      <c r="B46" s="222">
        <v>26</v>
      </c>
      <c r="C46" s="47" t="s">
        <v>294</v>
      </c>
      <c r="D46" s="42" t="s">
        <v>363</v>
      </c>
      <c r="E46" s="31">
        <v>1</v>
      </c>
      <c r="F46" s="32" t="s">
        <v>506</v>
      </c>
      <c r="G46" s="30">
        <v>6</v>
      </c>
      <c r="H46" s="57"/>
      <c r="I46" s="32"/>
      <c r="J46" s="70"/>
      <c r="K46" s="33"/>
      <c r="L46" s="32"/>
      <c r="M46" s="33"/>
      <c r="N46" s="31"/>
      <c r="O46" s="32"/>
      <c r="P46" s="30"/>
      <c r="Q46" s="59">
        <f>IF(((MIN(_xlfn.IFERROR(VALUE(MID(F46,1,1))*60+VALUE(MID(F46,3,2))+VALUE(MID(F46,6,3))/1000,999),_xlfn.IFERROR(VALUE(MID(#REF!,1,1))*60+VALUE(MID(#REF!,3,2))+VALUE(MID(#REF!,6,3))/1000,999),_xlfn.IFERROR(VALUE(MID(I46,1,1))*60+VALUE(MID(I46,3,2))+VALUE(MID(I46,6,3))/1000,999),_xlfn.IFERROR(VALUE(MID(L46,1,1))*60+VALUE(MID(L46,3,2))+VALUE(MID(L46,6,3))/1000,999),_xlfn.IFERROR(VALUE(MID(O46,1,1))*60+VALUE(MID(O46,3,2))+VALUE(MID(O46,6,3))/1000,999)))/86400)=999/86400,"",(MIN(_xlfn.IFERROR(VALUE(MID(F46,1,1))*60+VALUE(MID(F46,3,2))+VALUE(MID(F46,6,3))/1000,999),_xlfn.IFERROR(VALUE(MID(#REF!,1,1))*60+VALUE(MID(#REF!,3,2))+VALUE(MID(#REF!,6,3))/1000,999),_xlfn.IFERROR(VALUE(MID(I46,1,1))*60+VALUE(MID(I46,3,2))+VALUE(MID(I46,6,3))/1000,999),_xlfn.IFERROR(VALUE(MID(L46,1,1))*60+VALUE(MID(L46,3,2))+VALUE(MID(L46,6,3))/1000,999),_xlfn.IFERROR(VALUE(MID(O46,1,1))*60+VALUE(MID(O46,3,2))+VALUE(MID(O46,6,3))/1000,999)))/86400)</f>
        <v>0.0011729166666666667</v>
      </c>
      <c r="R46" s="30" t="str">
        <f t="shared" si="0"/>
        <v>2р</v>
      </c>
    </row>
    <row r="47" spans="1:18" s="1" customFormat="1" ht="15" customHeight="1">
      <c r="A47" s="223"/>
      <c r="B47" s="222">
        <v>15</v>
      </c>
      <c r="C47" s="37" t="s">
        <v>256</v>
      </c>
      <c r="D47" s="42" t="s">
        <v>88</v>
      </c>
      <c r="E47" s="38">
        <v>5</v>
      </c>
      <c r="F47" s="39" t="s">
        <v>103</v>
      </c>
      <c r="G47" s="40"/>
      <c r="H47" s="72"/>
      <c r="I47" s="39"/>
      <c r="J47" s="74"/>
      <c r="K47" s="41"/>
      <c r="L47" s="39"/>
      <c r="M47" s="41"/>
      <c r="N47" s="38"/>
      <c r="O47" s="39"/>
      <c r="P47" s="40"/>
      <c r="Q47" s="59">
        <f>IF(((MIN(_xlfn.IFERROR(VALUE(MID(F47,1,1))*60+VALUE(MID(F47,3,2))+VALUE(MID(F47,6,3))/1000,999),_xlfn.IFERROR(VALUE(MID(#REF!,1,1))*60+VALUE(MID(#REF!,3,2))+VALUE(MID(#REF!,6,3))/1000,999),_xlfn.IFERROR(VALUE(MID(I47,1,1))*60+VALUE(MID(I47,3,2))+VALUE(MID(I47,6,3))/1000,999),_xlfn.IFERROR(VALUE(MID(L47,1,1))*60+VALUE(MID(L47,3,2))+VALUE(MID(L47,6,3))/1000,999),_xlfn.IFERROR(VALUE(MID(O47,1,1))*60+VALUE(MID(O47,3,2))+VALUE(MID(O47,6,3))/1000,999)))/86400)=999/86400,"",(MIN(_xlfn.IFERROR(VALUE(MID(F47,1,1))*60+VALUE(MID(F47,3,2))+VALUE(MID(F47,6,3))/1000,999),_xlfn.IFERROR(VALUE(MID(#REF!,1,1))*60+VALUE(MID(#REF!,3,2))+VALUE(MID(#REF!,6,3))/1000,999),_xlfn.IFERROR(VALUE(MID(I47,1,1))*60+VALUE(MID(I47,3,2))+VALUE(MID(I47,6,3))/1000,999),_xlfn.IFERROR(VALUE(MID(L47,1,1))*60+VALUE(MID(L47,3,2))+VALUE(MID(L47,6,3))/1000,999),_xlfn.IFERROR(VALUE(MID(O47,1,1))*60+VALUE(MID(O47,3,2))+VALUE(MID(O47,6,3))/1000,999)))/86400)</f>
      </c>
      <c r="R47" s="30">
        <f t="shared" si="0"/>
      </c>
    </row>
    <row r="48" spans="1:18" s="1" customFormat="1" ht="15" customHeight="1">
      <c r="A48" s="223"/>
      <c r="B48" s="222">
        <v>29</v>
      </c>
      <c r="C48" s="37" t="s">
        <v>277</v>
      </c>
      <c r="D48" s="42" t="s">
        <v>93</v>
      </c>
      <c r="E48" s="31">
        <v>3</v>
      </c>
      <c r="F48" s="32" t="s">
        <v>103</v>
      </c>
      <c r="G48" s="30"/>
      <c r="H48" s="57"/>
      <c r="I48" s="32"/>
      <c r="J48" s="70"/>
      <c r="K48" s="33"/>
      <c r="L48" s="32"/>
      <c r="M48" s="33"/>
      <c r="N48" s="31"/>
      <c r="O48" s="32"/>
      <c r="P48" s="30"/>
      <c r="Q48" s="59">
        <f>IF(((MIN(_xlfn.IFERROR(VALUE(MID(F48,1,1))*60+VALUE(MID(F48,3,2))+VALUE(MID(F48,6,3))/1000,999),_xlfn.IFERROR(VALUE(MID(#REF!,1,1))*60+VALUE(MID(#REF!,3,2))+VALUE(MID(#REF!,6,3))/1000,999),_xlfn.IFERROR(VALUE(MID(I48,1,1))*60+VALUE(MID(I48,3,2))+VALUE(MID(I48,6,3))/1000,999),_xlfn.IFERROR(VALUE(MID(L48,1,1))*60+VALUE(MID(L48,3,2))+VALUE(MID(L48,6,3))/1000,999),_xlfn.IFERROR(VALUE(MID(O48,1,1))*60+VALUE(MID(O48,3,2))+VALUE(MID(O48,6,3))/1000,999)))/86400)=999/86400,"",(MIN(_xlfn.IFERROR(VALUE(MID(F48,1,1))*60+VALUE(MID(F48,3,2))+VALUE(MID(F48,6,3))/1000,999),_xlfn.IFERROR(VALUE(MID(#REF!,1,1))*60+VALUE(MID(#REF!,3,2))+VALUE(MID(#REF!,6,3))/1000,999),_xlfn.IFERROR(VALUE(MID(I48,1,1))*60+VALUE(MID(I48,3,2))+VALUE(MID(I48,6,3))/1000,999),_xlfn.IFERROR(VALUE(MID(L48,1,1))*60+VALUE(MID(L48,3,2))+VALUE(MID(L48,6,3))/1000,999),_xlfn.IFERROR(VALUE(MID(O48,1,1))*60+VALUE(MID(O48,3,2))+VALUE(MID(O48,6,3))/1000,999)))/86400)</f>
      </c>
      <c r="R48" s="30">
        <f t="shared" si="0"/>
      </c>
    </row>
    <row r="89" spans="3:4" ht="12.75">
      <c r="C89" s="214"/>
      <c r="D89" s="214"/>
    </row>
  </sheetData>
  <sheetProtection/>
  <mergeCells count="17">
    <mergeCell ref="R8:R10"/>
    <mergeCell ref="E9:G9"/>
    <mergeCell ref="H9:J9"/>
    <mergeCell ref="K9:M9"/>
    <mergeCell ref="N9:P9"/>
    <mergeCell ref="Q8:Q10"/>
    <mergeCell ref="A8:A10"/>
    <mergeCell ref="B8:B10"/>
    <mergeCell ref="C8:C10"/>
    <mergeCell ref="D8:D10"/>
    <mergeCell ref="E8:P8"/>
    <mergeCell ref="A7:R7"/>
    <mergeCell ref="A1:R1"/>
    <mergeCell ref="A2:R2"/>
    <mergeCell ref="A3:R3"/>
    <mergeCell ref="A4:R4"/>
    <mergeCell ref="A6:R6"/>
  </mergeCells>
  <printOptions/>
  <pageMargins left="0.3937007874015748" right="0.1968503937007874" top="0.35433070866141736" bottom="0.35433070866141736" header="0.5118110236220472" footer="0.4330708661417323"/>
  <pageSetup horizontalDpi="600" verticalDpi="600" orientation="landscape" paperSize="9" r:id="rId2"/>
  <headerFooter alignWithMargins="0">
    <oddFooter>&amp;L&amp;"Times New Roman,обычный"
Главный судья соревнований 
Главный секретарь соревнований &amp;C&amp;"Times New Roman,обычный"                                
                      Чачина Ю.Ю.
                         Смирнова С.А.</oddFooter>
  </headerFooter>
  <rowBreaks count="1" manualBreakCount="1">
    <brk id="30" max="9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80" zoomScaleSheetLayoutView="80" zoomScalePageLayoutView="0" workbookViewId="0" topLeftCell="A1">
      <selection activeCell="E15" sqref="E15"/>
    </sheetView>
  </sheetViews>
  <sheetFormatPr defaultColWidth="9.140625" defaultRowHeight="12.75"/>
  <cols>
    <col min="1" max="1" width="5.57421875" style="6" customWidth="1"/>
    <col min="2" max="2" width="21.8515625" style="0" customWidth="1"/>
    <col min="3" max="3" width="5.421875" style="0" customWidth="1"/>
    <col min="4" max="4" width="20.28125" style="0" customWidth="1"/>
    <col min="5" max="5" width="14.00390625" style="0" customWidth="1"/>
    <col min="6" max="6" width="7.00390625" style="0" customWidth="1"/>
    <col min="7" max="7" width="5.140625" style="0" customWidth="1"/>
    <col min="8" max="8" width="7.28125" style="0" customWidth="1"/>
    <col min="9" max="9" width="4.28125" style="0" customWidth="1"/>
    <col min="10" max="10" width="5.140625" style="0" customWidth="1"/>
    <col min="11" max="11" width="7.00390625" style="0" customWidth="1"/>
    <col min="12" max="12" width="4.421875" style="0" customWidth="1"/>
    <col min="13" max="13" width="5.421875" style="0" customWidth="1"/>
    <col min="14" max="14" width="8.28125" style="0" customWidth="1"/>
    <col min="15" max="15" width="6.8515625" style="0" customWidth="1"/>
    <col min="16" max="16" width="22.00390625" style="0" customWidth="1"/>
    <col min="17" max="17" width="14.57421875" style="0" customWidth="1"/>
  </cols>
  <sheetData>
    <row r="1" spans="1:13" ht="15">
      <c r="A1" s="298" t="s">
        <v>226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5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22" ht="22.5" customHeight="1">
      <c r="A3" s="299" t="s">
        <v>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5"/>
      <c r="O3" s="35"/>
      <c r="P3" s="35"/>
      <c r="Q3" s="1"/>
      <c r="R3" s="1"/>
      <c r="S3" s="1"/>
      <c r="T3" s="1"/>
      <c r="U3" s="1"/>
      <c r="V3" s="1"/>
    </row>
    <row r="4" spans="1:22" ht="22.5" customHeight="1">
      <c r="A4" s="299" t="s">
        <v>3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35"/>
      <c r="O4" s="35"/>
      <c r="P4" s="35"/>
      <c r="Q4" s="1"/>
      <c r="R4" s="1"/>
      <c r="S4" s="1"/>
      <c r="T4" s="1"/>
      <c r="U4" s="1"/>
      <c r="V4" s="1"/>
    </row>
    <row r="5" spans="2:22" ht="14.25"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35"/>
      <c r="O5" s="35"/>
      <c r="P5" s="35"/>
      <c r="Q5" s="1"/>
      <c r="R5" s="1"/>
      <c r="S5" s="1"/>
      <c r="T5" s="1"/>
      <c r="U5" s="1"/>
      <c r="V5" s="1"/>
    </row>
    <row r="6" spans="1:22" ht="15.75" thickBot="1">
      <c r="A6" s="86" t="s">
        <v>156</v>
      </c>
      <c r="B6" s="87"/>
      <c r="C6" s="87"/>
      <c r="D6" s="87"/>
      <c r="E6" s="87"/>
      <c r="F6" s="87"/>
      <c r="G6" s="87"/>
      <c r="H6" s="87"/>
      <c r="I6" s="300" t="s">
        <v>320</v>
      </c>
      <c r="J6" s="300"/>
      <c r="K6" s="300"/>
      <c r="L6" s="300"/>
      <c r="M6" s="300"/>
      <c r="N6" s="35"/>
      <c r="O6" s="35"/>
      <c r="P6" s="35"/>
      <c r="Q6" s="1"/>
      <c r="R6" s="1"/>
      <c r="S6" s="1"/>
      <c r="T6" s="1"/>
      <c r="U6" s="1"/>
      <c r="V6" s="1"/>
    </row>
    <row r="7" spans="1:13" s="88" customFormat="1" ht="19.5" customHeight="1" thickTop="1">
      <c r="A7" s="297" t="s">
        <v>227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</row>
    <row r="8" spans="1:13" s="88" customFormat="1" ht="17.25" customHeight="1">
      <c r="A8" s="288" t="s">
        <v>228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1:13" s="88" customFormat="1" ht="18" customHeight="1">
      <c r="A9" s="289" t="s">
        <v>321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1:13" ht="12.75" customHeight="1">
      <c r="A10" s="89"/>
      <c r="B10" s="90"/>
      <c r="C10" s="91" t="s">
        <v>229</v>
      </c>
      <c r="D10" s="90"/>
      <c r="E10" s="90"/>
      <c r="F10" s="290" t="s">
        <v>230</v>
      </c>
      <c r="G10" s="292" t="s">
        <v>16</v>
      </c>
      <c r="H10" s="293"/>
      <c r="I10" s="294"/>
      <c r="J10" s="292" t="s">
        <v>17</v>
      </c>
      <c r="K10" s="293"/>
      <c r="L10" s="294"/>
      <c r="M10" s="295" t="s">
        <v>231</v>
      </c>
    </row>
    <row r="11" spans="1:13" ht="27.75" customHeight="1">
      <c r="A11" s="92" t="s">
        <v>8</v>
      </c>
      <c r="B11" s="93" t="s">
        <v>232</v>
      </c>
      <c r="C11" s="93" t="s">
        <v>233</v>
      </c>
      <c r="D11" s="93" t="s">
        <v>234</v>
      </c>
      <c r="E11" s="93" t="s">
        <v>235</v>
      </c>
      <c r="F11" s="291"/>
      <c r="G11" s="94" t="s">
        <v>18</v>
      </c>
      <c r="H11" s="95" t="s">
        <v>19</v>
      </c>
      <c r="I11" s="94" t="s">
        <v>236</v>
      </c>
      <c r="J11" s="94" t="s">
        <v>18</v>
      </c>
      <c r="K11" s="96" t="s">
        <v>19</v>
      </c>
      <c r="L11" s="94" t="s">
        <v>20</v>
      </c>
      <c r="M11" s="296"/>
    </row>
    <row r="12" spans="1:13" ht="10.5" customHeight="1">
      <c r="A12" s="97"/>
      <c r="B12" s="98"/>
      <c r="C12" s="99"/>
      <c r="D12" s="100"/>
      <c r="E12" s="101"/>
      <c r="F12" s="101"/>
      <c r="G12" s="102"/>
      <c r="H12" s="102"/>
      <c r="I12" s="102"/>
      <c r="J12" s="102"/>
      <c r="K12" s="102"/>
      <c r="L12" s="102"/>
      <c r="M12" s="103"/>
    </row>
    <row r="13" spans="1:14" ht="15" customHeight="1">
      <c r="A13" s="97">
        <v>1</v>
      </c>
      <c r="B13" s="104" t="s">
        <v>237</v>
      </c>
      <c r="C13" s="105">
        <v>3</v>
      </c>
      <c r="D13" s="106" t="s">
        <v>238</v>
      </c>
      <c r="E13" s="106" t="s">
        <v>239</v>
      </c>
      <c r="F13" s="107" t="s">
        <v>169</v>
      </c>
      <c r="G13" s="102">
        <v>2</v>
      </c>
      <c r="H13" s="102" t="s">
        <v>240</v>
      </c>
      <c r="I13" s="102">
        <v>1</v>
      </c>
      <c r="J13" s="102" t="s">
        <v>26</v>
      </c>
      <c r="K13" s="102" t="s">
        <v>241</v>
      </c>
      <c r="L13" s="102">
        <v>1</v>
      </c>
      <c r="M13" s="108" t="s">
        <v>169</v>
      </c>
      <c r="N13" s="109"/>
    </row>
    <row r="14" spans="1:13" ht="15" customHeight="1">
      <c r="A14" s="110"/>
      <c r="B14" s="111"/>
      <c r="C14" s="112">
        <v>5</v>
      </c>
      <c r="D14" s="113" t="s">
        <v>242</v>
      </c>
      <c r="E14" s="113" t="s">
        <v>243</v>
      </c>
      <c r="F14" s="114" t="s">
        <v>169</v>
      </c>
      <c r="G14" s="115"/>
      <c r="H14" s="115"/>
      <c r="I14" s="115"/>
      <c r="J14" s="115"/>
      <c r="K14" s="115"/>
      <c r="L14" s="115"/>
      <c r="M14" s="116"/>
    </row>
    <row r="15" spans="1:13" ht="15" customHeight="1">
      <c r="A15" s="110"/>
      <c r="B15" s="111"/>
      <c r="C15" s="117">
        <v>10</v>
      </c>
      <c r="D15" s="113" t="s">
        <v>244</v>
      </c>
      <c r="E15" s="113" t="s">
        <v>243</v>
      </c>
      <c r="F15" s="114" t="s">
        <v>169</v>
      </c>
      <c r="G15" s="115"/>
      <c r="H15" s="115"/>
      <c r="I15" s="115"/>
      <c r="J15" s="115"/>
      <c r="K15" s="115"/>
      <c r="L15" s="115"/>
      <c r="M15" s="116"/>
    </row>
    <row r="16" spans="1:13" ht="15" customHeight="1">
      <c r="A16" s="110"/>
      <c r="B16" s="111"/>
      <c r="C16" s="112">
        <v>6</v>
      </c>
      <c r="D16" s="113" t="s">
        <v>245</v>
      </c>
      <c r="E16" s="113" t="s">
        <v>243</v>
      </c>
      <c r="F16" s="114" t="s">
        <v>35</v>
      </c>
      <c r="G16" s="115"/>
      <c r="H16" s="115"/>
      <c r="I16" s="115"/>
      <c r="J16" s="115"/>
      <c r="K16" s="115"/>
      <c r="L16" s="115"/>
      <c r="M16" s="116"/>
    </row>
    <row r="17" spans="1:14" ht="15" customHeight="1">
      <c r="A17" s="118"/>
      <c r="B17" s="119"/>
      <c r="C17" s="120">
        <v>8</v>
      </c>
      <c r="D17" s="121" t="s">
        <v>246</v>
      </c>
      <c r="E17" s="121" t="s">
        <v>239</v>
      </c>
      <c r="F17" s="122" t="s">
        <v>35</v>
      </c>
      <c r="G17" s="123"/>
      <c r="H17" s="123"/>
      <c r="I17" s="123"/>
      <c r="J17" s="123"/>
      <c r="K17" s="123"/>
      <c r="L17" s="123"/>
      <c r="M17" s="124"/>
      <c r="N17" s="109"/>
    </row>
    <row r="18" spans="1:13" ht="6.75" customHeight="1">
      <c r="A18" s="118"/>
      <c r="B18" s="119"/>
      <c r="C18" s="119"/>
      <c r="D18" s="125"/>
      <c r="E18" s="125"/>
      <c r="F18" s="125"/>
      <c r="G18" s="126"/>
      <c r="H18" s="125"/>
      <c r="I18" s="126"/>
      <c r="J18" s="127"/>
      <c r="K18" s="127"/>
      <c r="L18" s="127"/>
      <c r="M18" s="124"/>
    </row>
    <row r="19" spans="1:14" ht="15" customHeight="1">
      <c r="A19" s="110">
        <v>2</v>
      </c>
      <c r="B19" s="128" t="s">
        <v>69</v>
      </c>
      <c r="C19" s="112">
        <v>44</v>
      </c>
      <c r="D19" s="113" t="s">
        <v>247</v>
      </c>
      <c r="E19" s="113" t="s">
        <v>248</v>
      </c>
      <c r="F19" s="114" t="s">
        <v>169</v>
      </c>
      <c r="G19" s="102">
        <v>1</v>
      </c>
      <c r="H19" s="102" t="s">
        <v>249</v>
      </c>
      <c r="I19" s="102">
        <v>1</v>
      </c>
      <c r="J19" s="102" t="s">
        <v>26</v>
      </c>
      <c r="K19" s="102" t="s">
        <v>250</v>
      </c>
      <c r="L19" s="102">
        <v>2</v>
      </c>
      <c r="M19" s="108" t="s">
        <v>169</v>
      </c>
      <c r="N19" s="109"/>
    </row>
    <row r="20" spans="1:13" ht="15" customHeight="1">
      <c r="A20" s="110"/>
      <c r="B20" s="111"/>
      <c r="C20" s="112">
        <v>45</v>
      </c>
      <c r="D20" s="113" t="s">
        <v>251</v>
      </c>
      <c r="E20" s="113" t="s">
        <v>248</v>
      </c>
      <c r="F20" s="114" t="s">
        <v>169</v>
      </c>
      <c r="G20" s="115"/>
      <c r="H20" s="115"/>
      <c r="I20" s="115"/>
      <c r="J20" s="115"/>
      <c r="K20" s="115"/>
      <c r="L20" s="115"/>
      <c r="M20" s="116"/>
    </row>
    <row r="21" spans="1:13" ht="15" customHeight="1">
      <c r="A21" s="110"/>
      <c r="B21" s="111"/>
      <c r="C21" s="117">
        <v>46</v>
      </c>
      <c r="D21" s="113" t="s">
        <v>252</v>
      </c>
      <c r="E21" s="113" t="s">
        <v>253</v>
      </c>
      <c r="F21" s="114" t="s">
        <v>35</v>
      </c>
      <c r="G21" s="115"/>
      <c r="H21" s="115"/>
      <c r="I21" s="115"/>
      <c r="J21" s="115"/>
      <c r="K21" s="115"/>
      <c r="L21" s="115"/>
      <c r="M21" s="116"/>
    </row>
    <row r="22" spans="1:13" ht="15" customHeight="1">
      <c r="A22" s="110"/>
      <c r="B22" s="111"/>
      <c r="C22" s="112">
        <v>47</v>
      </c>
      <c r="D22" s="129" t="s">
        <v>254</v>
      </c>
      <c r="E22" s="113" t="s">
        <v>253</v>
      </c>
      <c r="F22" s="114" t="s">
        <v>35</v>
      </c>
      <c r="G22" s="115"/>
      <c r="H22" s="115"/>
      <c r="I22" s="115"/>
      <c r="J22" s="115"/>
      <c r="K22" s="115"/>
      <c r="L22" s="115"/>
      <c r="M22" s="116"/>
    </row>
    <row r="23" spans="1:14" ht="15" customHeight="1">
      <c r="A23" s="118"/>
      <c r="B23" s="119"/>
      <c r="C23" s="120">
        <v>48</v>
      </c>
      <c r="D23" s="130" t="s">
        <v>255</v>
      </c>
      <c r="E23" s="121" t="s">
        <v>248</v>
      </c>
      <c r="F23" s="131" t="s">
        <v>35</v>
      </c>
      <c r="G23" s="132"/>
      <c r="H23" s="133"/>
      <c r="I23" s="132"/>
      <c r="J23" s="134"/>
      <c r="K23" s="134"/>
      <c r="L23" s="134"/>
      <c r="M23" s="116"/>
      <c r="N23" s="109"/>
    </row>
    <row r="24" spans="1:13" ht="6.75" customHeight="1">
      <c r="A24" s="135"/>
      <c r="B24" s="136"/>
      <c r="C24" s="137"/>
      <c r="D24" s="138"/>
      <c r="E24" s="139"/>
      <c r="F24" s="140"/>
      <c r="G24" s="140"/>
      <c r="H24" s="140"/>
      <c r="I24" s="140"/>
      <c r="J24" s="140"/>
      <c r="K24" s="140"/>
      <c r="L24" s="140"/>
      <c r="M24" s="141"/>
    </row>
    <row r="25" spans="1:17" ht="15" customHeight="1">
      <c r="A25" s="97">
        <v>3</v>
      </c>
      <c r="B25" s="142" t="s">
        <v>88</v>
      </c>
      <c r="C25" s="105">
        <v>15</v>
      </c>
      <c r="D25" s="106" t="s">
        <v>256</v>
      </c>
      <c r="E25" s="106" t="s">
        <v>257</v>
      </c>
      <c r="F25" s="107" t="s">
        <v>169</v>
      </c>
      <c r="G25" s="115">
        <v>1</v>
      </c>
      <c r="H25" s="115" t="s">
        <v>258</v>
      </c>
      <c r="I25" s="115">
        <v>2</v>
      </c>
      <c r="J25" s="115" t="s">
        <v>26</v>
      </c>
      <c r="K25" s="115" t="s">
        <v>259</v>
      </c>
      <c r="L25" s="115">
        <v>3</v>
      </c>
      <c r="M25" s="108" t="s">
        <v>169</v>
      </c>
      <c r="N25" s="109"/>
      <c r="P25" s="143"/>
      <c r="Q25" s="144"/>
    </row>
    <row r="26" spans="1:13" ht="15" customHeight="1">
      <c r="A26" s="110"/>
      <c r="B26" s="145"/>
      <c r="C26" s="117">
        <v>16</v>
      </c>
      <c r="D26" s="113" t="s">
        <v>260</v>
      </c>
      <c r="E26" s="113" t="s">
        <v>257</v>
      </c>
      <c r="F26" s="114" t="s">
        <v>35</v>
      </c>
      <c r="G26" s="115"/>
      <c r="H26" s="115"/>
      <c r="I26" s="115"/>
      <c r="J26" s="115"/>
      <c r="K26" s="115"/>
      <c r="L26" s="115"/>
      <c r="M26" s="146"/>
    </row>
    <row r="27" spans="1:13" ht="15" customHeight="1">
      <c r="A27" s="110"/>
      <c r="B27" s="111"/>
      <c r="C27" s="112">
        <v>17</v>
      </c>
      <c r="D27" s="113" t="s">
        <v>261</v>
      </c>
      <c r="E27" s="113" t="s">
        <v>257</v>
      </c>
      <c r="F27" s="114" t="s">
        <v>35</v>
      </c>
      <c r="G27" s="115"/>
      <c r="H27" s="115"/>
      <c r="I27" s="115"/>
      <c r="J27" s="115"/>
      <c r="K27" s="115"/>
      <c r="L27" s="115"/>
      <c r="M27" s="146"/>
    </row>
    <row r="28" spans="1:13" ht="15" customHeight="1">
      <c r="A28" s="110"/>
      <c r="B28" s="111"/>
      <c r="C28" s="112">
        <v>18</v>
      </c>
      <c r="D28" s="113" t="s">
        <v>262</v>
      </c>
      <c r="E28" s="113" t="s">
        <v>257</v>
      </c>
      <c r="F28" s="114" t="s">
        <v>35</v>
      </c>
      <c r="G28" s="115"/>
      <c r="H28" s="115"/>
      <c r="I28" s="115"/>
      <c r="J28" s="115"/>
      <c r="K28" s="115"/>
      <c r="L28" s="115"/>
      <c r="M28" s="116"/>
    </row>
    <row r="29" spans="1:13" ht="15" customHeight="1">
      <c r="A29" s="110"/>
      <c r="B29" s="111"/>
      <c r="C29" s="147">
        <v>19</v>
      </c>
      <c r="D29" s="148" t="s">
        <v>263</v>
      </c>
      <c r="E29" s="148" t="s">
        <v>257</v>
      </c>
      <c r="F29" s="149" t="s">
        <v>35</v>
      </c>
      <c r="G29" s="115"/>
      <c r="H29" s="115"/>
      <c r="I29" s="115"/>
      <c r="J29" s="115"/>
      <c r="K29" s="115"/>
      <c r="L29" s="115"/>
      <c r="M29" s="116"/>
    </row>
    <row r="30" spans="1:13" ht="6.75" customHeight="1">
      <c r="A30" s="135"/>
      <c r="B30" s="136"/>
      <c r="C30" s="150"/>
      <c r="D30" s="151"/>
      <c r="E30" s="152"/>
      <c r="F30" s="152"/>
      <c r="G30" s="140"/>
      <c r="H30" s="140"/>
      <c r="I30" s="140"/>
      <c r="J30" s="140"/>
      <c r="K30" s="140"/>
      <c r="L30" s="140"/>
      <c r="M30" s="141"/>
    </row>
    <row r="31" spans="1:14" ht="15" customHeight="1">
      <c r="A31" s="110">
        <v>4</v>
      </c>
      <c r="B31" s="104" t="s">
        <v>111</v>
      </c>
      <c r="C31" s="153">
        <v>37</v>
      </c>
      <c r="D31" s="106" t="s">
        <v>264</v>
      </c>
      <c r="E31" s="106" t="s">
        <v>265</v>
      </c>
      <c r="F31" s="107" t="s">
        <v>35</v>
      </c>
      <c r="G31" s="102">
        <v>2</v>
      </c>
      <c r="H31" s="102" t="s">
        <v>266</v>
      </c>
      <c r="I31" s="102">
        <v>2</v>
      </c>
      <c r="J31" s="102" t="s">
        <v>26</v>
      </c>
      <c r="K31" s="102" t="s">
        <v>267</v>
      </c>
      <c r="L31" s="102">
        <v>4</v>
      </c>
      <c r="M31" s="108" t="s">
        <v>35</v>
      </c>
      <c r="N31" s="109"/>
    </row>
    <row r="32" spans="1:13" ht="15" customHeight="1">
      <c r="A32" s="110"/>
      <c r="B32" s="128"/>
      <c r="C32" s="112">
        <v>38</v>
      </c>
      <c r="D32" s="113" t="s">
        <v>268</v>
      </c>
      <c r="E32" s="113" t="s">
        <v>265</v>
      </c>
      <c r="F32" s="114" t="s">
        <v>35</v>
      </c>
      <c r="G32" s="115"/>
      <c r="H32" s="115"/>
      <c r="I32" s="115"/>
      <c r="J32" s="115"/>
      <c r="K32" s="115"/>
      <c r="L32" s="115"/>
      <c r="M32" s="116"/>
    </row>
    <row r="33" spans="1:13" ht="15" customHeight="1">
      <c r="A33" s="110"/>
      <c r="B33" s="111"/>
      <c r="C33" s="112">
        <v>39</v>
      </c>
      <c r="D33" s="113" t="s">
        <v>269</v>
      </c>
      <c r="E33" s="113" t="s">
        <v>265</v>
      </c>
      <c r="F33" s="114" t="s">
        <v>35</v>
      </c>
      <c r="G33" s="115"/>
      <c r="H33" s="115"/>
      <c r="I33" s="115"/>
      <c r="J33" s="115"/>
      <c r="K33" s="115"/>
      <c r="L33" s="115"/>
      <c r="M33" s="116"/>
    </row>
    <row r="34" spans="1:13" ht="15" customHeight="1">
      <c r="A34" s="110"/>
      <c r="B34" s="111"/>
      <c r="C34" s="117">
        <v>40</v>
      </c>
      <c r="D34" s="113" t="s">
        <v>270</v>
      </c>
      <c r="E34" s="113" t="s">
        <v>265</v>
      </c>
      <c r="F34" s="114" t="s">
        <v>35</v>
      </c>
      <c r="G34" s="115"/>
      <c r="H34" s="115"/>
      <c r="I34" s="115"/>
      <c r="J34" s="115"/>
      <c r="K34" s="115"/>
      <c r="L34" s="115"/>
      <c r="M34" s="116"/>
    </row>
    <row r="35" spans="1:13" ht="13.5" customHeight="1">
      <c r="A35" s="118"/>
      <c r="B35" s="119"/>
      <c r="C35" s="120">
        <v>41</v>
      </c>
      <c r="D35" s="121" t="s">
        <v>271</v>
      </c>
      <c r="E35" s="121" t="s">
        <v>265</v>
      </c>
      <c r="F35" s="149" t="s">
        <v>169</v>
      </c>
      <c r="G35" s="123"/>
      <c r="H35" s="154"/>
      <c r="I35" s="123"/>
      <c r="J35" s="123"/>
      <c r="K35" s="123"/>
      <c r="L35" s="123"/>
      <c r="M35" s="126"/>
    </row>
    <row r="36" spans="1:13" ht="6.75" customHeight="1">
      <c r="A36" s="155"/>
      <c r="B36" s="136"/>
      <c r="C36" s="137"/>
      <c r="D36" s="133"/>
      <c r="E36" s="156"/>
      <c r="F36" s="132"/>
      <c r="G36" s="155"/>
      <c r="H36" s="155"/>
      <c r="I36" s="155"/>
      <c r="J36" s="155"/>
      <c r="K36" s="155"/>
      <c r="L36" s="155"/>
      <c r="M36" s="155"/>
    </row>
    <row r="37" spans="1:14" ht="15" customHeight="1">
      <c r="A37" s="110">
        <v>5</v>
      </c>
      <c r="B37" s="104" t="s">
        <v>272</v>
      </c>
      <c r="C37" s="153">
        <v>28</v>
      </c>
      <c r="D37" s="106" t="s">
        <v>273</v>
      </c>
      <c r="E37" s="106" t="s">
        <v>274</v>
      </c>
      <c r="F37" s="107" t="s">
        <v>35</v>
      </c>
      <c r="G37" s="115">
        <v>1</v>
      </c>
      <c r="H37" s="115" t="s">
        <v>275</v>
      </c>
      <c r="I37" s="115">
        <v>3</v>
      </c>
      <c r="J37" s="134" t="s">
        <v>58</v>
      </c>
      <c r="K37" s="115" t="s">
        <v>276</v>
      </c>
      <c r="L37" s="134">
        <v>1</v>
      </c>
      <c r="M37" s="108" t="s">
        <v>169</v>
      </c>
      <c r="N37" s="109"/>
    </row>
    <row r="38" spans="1:14" ht="15" customHeight="1">
      <c r="A38" s="110"/>
      <c r="B38" s="128"/>
      <c r="C38" s="112">
        <v>29</v>
      </c>
      <c r="D38" s="113" t="s">
        <v>277</v>
      </c>
      <c r="E38" s="113" t="s">
        <v>274</v>
      </c>
      <c r="F38" s="114" t="s">
        <v>35</v>
      </c>
      <c r="G38" s="115"/>
      <c r="H38" s="115"/>
      <c r="I38" s="115"/>
      <c r="J38" s="134"/>
      <c r="K38" s="134"/>
      <c r="L38" s="134"/>
      <c r="M38" s="146"/>
      <c r="N38" s="109"/>
    </row>
    <row r="39" spans="1:13" ht="15" customHeight="1">
      <c r="A39" s="110"/>
      <c r="B39" s="111"/>
      <c r="C39" s="112">
        <v>30</v>
      </c>
      <c r="D39" s="113" t="s">
        <v>278</v>
      </c>
      <c r="E39" s="113" t="s">
        <v>274</v>
      </c>
      <c r="F39" s="114" t="s">
        <v>35</v>
      </c>
      <c r="G39" s="115"/>
      <c r="H39" s="115"/>
      <c r="I39" s="115"/>
      <c r="J39" s="134"/>
      <c r="K39" s="134"/>
      <c r="L39" s="134"/>
      <c r="M39" s="146"/>
    </row>
    <row r="40" spans="1:13" ht="15" customHeight="1">
      <c r="A40" s="110"/>
      <c r="B40" s="111"/>
      <c r="C40" s="112">
        <v>35</v>
      </c>
      <c r="D40" s="113" t="s">
        <v>279</v>
      </c>
      <c r="E40" s="113" t="s">
        <v>274</v>
      </c>
      <c r="F40" s="114" t="s">
        <v>35</v>
      </c>
      <c r="G40" s="132"/>
      <c r="H40" s="132"/>
      <c r="I40" s="132"/>
      <c r="J40" s="134"/>
      <c r="K40" s="134"/>
      <c r="L40" s="134"/>
      <c r="M40" s="116"/>
    </row>
    <row r="41" spans="1:14" ht="15" customHeight="1">
      <c r="A41" s="118"/>
      <c r="B41" s="119"/>
      <c r="C41" s="147">
        <v>43</v>
      </c>
      <c r="D41" s="148" t="s">
        <v>280</v>
      </c>
      <c r="E41" s="121" t="s">
        <v>274</v>
      </c>
      <c r="F41" s="149" t="s">
        <v>169</v>
      </c>
      <c r="G41" s="123"/>
      <c r="H41" s="123"/>
      <c r="I41" s="123"/>
      <c r="J41" s="127"/>
      <c r="K41" s="127"/>
      <c r="L41" s="127"/>
      <c r="M41" s="124"/>
      <c r="N41" s="109"/>
    </row>
    <row r="42" spans="1:13" ht="6.75" customHeight="1">
      <c r="A42" s="135"/>
      <c r="B42" s="136"/>
      <c r="C42" s="137"/>
      <c r="D42" s="138"/>
      <c r="E42" s="152"/>
      <c r="F42" s="139"/>
      <c r="G42" s="140"/>
      <c r="H42" s="140"/>
      <c r="I42" s="140"/>
      <c r="J42" s="140"/>
      <c r="K42" s="140"/>
      <c r="L42" s="140"/>
      <c r="M42" s="141"/>
    </row>
    <row r="43" spans="1:14" ht="15" customHeight="1">
      <c r="A43" s="97">
        <v>6</v>
      </c>
      <c r="B43" s="104" t="s">
        <v>97</v>
      </c>
      <c r="C43" s="105">
        <v>11</v>
      </c>
      <c r="D43" s="157" t="s">
        <v>281</v>
      </c>
      <c r="E43" s="106" t="s">
        <v>282</v>
      </c>
      <c r="F43" s="158" t="s">
        <v>35</v>
      </c>
      <c r="G43" s="115">
        <v>2</v>
      </c>
      <c r="H43" s="115" t="s">
        <v>283</v>
      </c>
      <c r="I43" s="115">
        <v>3</v>
      </c>
      <c r="J43" s="115" t="s">
        <v>58</v>
      </c>
      <c r="K43" s="115" t="s">
        <v>284</v>
      </c>
      <c r="L43" s="115">
        <v>2</v>
      </c>
      <c r="M43" s="108" t="s">
        <v>35</v>
      </c>
      <c r="N43" s="109"/>
    </row>
    <row r="44" spans="1:13" ht="15" customHeight="1">
      <c r="A44" s="110"/>
      <c r="B44" s="128"/>
      <c r="C44" s="112">
        <v>12</v>
      </c>
      <c r="D44" s="159" t="s">
        <v>285</v>
      </c>
      <c r="E44" s="113" t="s">
        <v>282</v>
      </c>
      <c r="F44" s="160" t="s">
        <v>35</v>
      </c>
      <c r="G44" s="161"/>
      <c r="H44" s="161"/>
      <c r="I44" s="161"/>
      <c r="J44" s="115"/>
      <c r="K44" s="115"/>
      <c r="L44" s="115"/>
      <c r="M44" s="116"/>
    </row>
    <row r="45" spans="1:13" ht="15" customHeight="1">
      <c r="A45" s="110"/>
      <c r="B45" s="128"/>
      <c r="C45" s="117">
        <v>13</v>
      </c>
      <c r="D45" s="113" t="s">
        <v>286</v>
      </c>
      <c r="E45" s="113" t="s">
        <v>282</v>
      </c>
      <c r="F45" s="162" t="s">
        <v>35</v>
      </c>
      <c r="G45" s="161"/>
      <c r="H45" s="161"/>
      <c r="I45" s="161"/>
      <c r="J45" s="115"/>
      <c r="K45" s="115"/>
      <c r="L45" s="115"/>
      <c r="M45" s="116"/>
    </row>
    <row r="46" spans="1:13" ht="15" customHeight="1">
      <c r="A46" s="118"/>
      <c r="B46" s="119"/>
      <c r="C46" s="120">
        <v>14</v>
      </c>
      <c r="D46" s="163" t="s">
        <v>287</v>
      </c>
      <c r="E46" s="121" t="s">
        <v>282</v>
      </c>
      <c r="F46" s="164" t="s">
        <v>35</v>
      </c>
      <c r="G46" s="115"/>
      <c r="H46" s="115"/>
      <c r="I46" s="115"/>
      <c r="J46" s="115"/>
      <c r="K46" s="115"/>
      <c r="L46" s="115"/>
      <c r="M46" s="116"/>
    </row>
    <row r="47" spans="1:13" ht="6.75" customHeight="1">
      <c r="A47" s="135"/>
      <c r="B47" s="136"/>
      <c r="C47" s="137"/>
      <c r="D47" s="138"/>
      <c r="E47" s="139"/>
      <c r="F47" s="140"/>
      <c r="G47" s="140"/>
      <c r="H47" s="140"/>
      <c r="I47" s="140"/>
      <c r="J47" s="140"/>
      <c r="K47" s="140"/>
      <c r="L47" s="140"/>
      <c r="M47" s="141"/>
    </row>
    <row r="48" spans="1:14" ht="15" customHeight="1">
      <c r="A48" s="97">
        <v>7</v>
      </c>
      <c r="B48" s="104" t="s">
        <v>101</v>
      </c>
      <c r="C48" s="105">
        <v>23</v>
      </c>
      <c r="D48" s="165" t="s">
        <v>288</v>
      </c>
      <c r="E48" s="106" t="s">
        <v>289</v>
      </c>
      <c r="F48" s="166" t="s">
        <v>35</v>
      </c>
      <c r="G48" s="115">
        <v>1</v>
      </c>
      <c r="H48" s="115" t="s">
        <v>290</v>
      </c>
      <c r="I48" s="115">
        <v>4</v>
      </c>
      <c r="J48" s="134" t="s">
        <v>58</v>
      </c>
      <c r="K48" s="115" t="s">
        <v>291</v>
      </c>
      <c r="L48" s="134">
        <v>3</v>
      </c>
      <c r="M48" s="108" t="s">
        <v>35</v>
      </c>
      <c r="N48" s="109"/>
    </row>
    <row r="49" spans="1:13" ht="15" customHeight="1">
      <c r="A49" s="110"/>
      <c r="B49" s="111"/>
      <c r="C49" s="112">
        <v>24</v>
      </c>
      <c r="D49" s="167" t="s">
        <v>292</v>
      </c>
      <c r="E49" s="113" t="s">
        <v>289</v>
      </c>
      <c r="F49" s="114" t="s">
        <v>35</v>
      </c>
      <c r="G49" s="115"/>
      <c r="H49" s="115"/>
      <c r="I49" s="115"/>
      <c r="J49" s="134"/>
      <c r="K49" s="134"/>
      <c r="L49" s="134"/>
      <c r="M49" s="146"/>
    </row>
    <row r="50" spans="1:13" ht="15" customHeight="1">
      <c r="A50" s="110"/>
      <c r="B50" s="111"/>
      <c r="C50" s="117">
        <v>25</v>
      </c>
      <c r="D50" s="168" t="s">
        <v>293</v>
      </c>
      <c r="E50" s="113" t="s">
        <v>289</v>
      </c>
      <c r="F50" s="169" t="s">
        <v>35</v>
      </c>
      <c r="G50" s="115"/>
      <c r="H50" s="115"/>
      <c r="I50" s="115"/>
      <c r="J50" s="134"/>
      <c r="K50" s="134"/>
      <c r="L50" s="134"/>
      <c r="M50" s="146"/>
    </row>
    <row r="51" spans="1:13" ht="15" customHeight="1">
      <c r="A51" s="110"/>
      <c r="B51" s="111"/>
      <c r="C51" s="112">
        <v>26</v>
      </c>
      <c r="D51" s="167" t="s">
        <v>294</v>
      </c>
      <c r="E51" s="113" t="s">
        <v>289</v>
      </c>
      <c r="F51" s="114" t="s">
        <v>35</v>
      </c>
      <c r="G51" s="115"/>
      <c r="H51" s="115"/>
      <c r="I51" s="115"/>
      <c r="J51" s="134"/>
      <c r="K51" s="134"/>
      <c r="L51" s="134"/>
      <c r="M51" s="116"/>
    </row>
    <row r="52" spans="1:14" ht="15" customHeight="1">
      <c r="A52" s="110"/>
      <c r="B52" s="111"/>
      <c r="C52" s="112">
        <v>27</v>
      </c>
      <c r="D52" s="167" t="s">
        <v>295</v>
      </c>
      <c r="E52" s="113" t="s">
        <v>289</v>
      </c>
      <c r="F52" s="114" t="s">
        <v>169</v>
      </c>
      <c r="G52" s="123"/>
      <c r="H52" s="123"/>
      <c r="I52" s="123"/>
      <c r="J52" s="127"/>
      <c r="K52" s="127"/>
      <c r="L52" s="127"/>
      <c r="M52" s="124"/>
      <c r="N52" s="109"/>
    </row>
    <row r="53" spans="1:13" ht="6.75" customHeight="1">
      <c r="A53" s="155"/>
      <c r="B53" s="136"/>
      <c r="C53" s="150"/>
      <c r="D53" s="151"/>
      <c r="E53" s="152"/>
      <c r="F53" s="140"/>
      <c r="G53" s="155"/>
      <c r="H53" s="155"/>
      <c r="I53" s="155"/>
      <c r="J53" s="155"/>
      <c r="K53" s="155"/>
      <c r="L53" s="155"/>
      <c r="M53" s="155"/>
    </row>
    <row r="54" spans="1:14" ht="15" customHeight="1">
      <c r="A54" s="97">
        <v>8</v>
      </c>
      <c r="B54" s="104" t="s">
        <v>296</v>
      </c>
      <c r="C54" s="170">
        <v>31</v>
      </c>
      <c r="D54" s="113" t="s">
        <v>297</v>
      </c>
      <c r="E54" s="113" t="s">
        <v>274</v>
      </c>
      <c r="F54" s="114" t="s">
        <v>169</v>
      </c>
      <c r="G54" s="115">
        <v>2</v>
      </c>
      <c r="H54" s="115" t="s">
        <v>298</v>
      </c>
      <c r="I54" s="115">
        <v>4</v>
      </c>
      <c r="J54" s="115" t="s">
        <v>58</v>
      </c>
      <c r="K54" s="115" t="s">
        <v>103</v>
      </c>
      <c r="L54" s="115"/>
      <c r="M54" s="108" t="s">
        <v>35</v>
      </c>
      <c r="N54" s="109"/>
    </row>
    <row r="55" spans="1:13" ht="15" customHeight="1">
      <c r="A55" s="110"/>
      <c r="B55" s="111"/>
      <c r="C55" s="171">
        <v>32</v>
      </c>
      <c r="D55" s="113" t="s">
        <v>299</v>
      </c>
      <c r="E55" s="113" t="s">
        <v>274</v>
      </c>
      <c r="F55" s="114" t="s">
        <v>35</v>
      </c>
      <c r="G55" s="115"/>
      <c r="H55" s="115"/>
      <c r="I55" s="115"/>
      <c r="J55" s="115"/>
      <c r="K55" s="115"/>
      <c r="L55" s="115"/>
      <c r="M55" s="116"/>
    </row>
    <row r="56" spans="1:13" ht="15" customHeight="1">
      <c r="A56" s="110"/>
      <c r="B56" s="111"/>
      <c r="C56" s="171">
        <v>33</v>
      </c>
      <c r="D56" s="113" t="s">
        <v>300</v>
      </c>
      <c r="E56" s="113" t="s">
        <v>274</v>
      </c>
      <c r="F56" s="114" t="s">
        <v>35</v>
      </c>
      <c r="G56" s="115"/>
      <c r="H56" s="115"/>
      <c r="I56" s="115"/>
      <c r="J56" s="115"/>
      <c r="K56" s="115"/>
      <c r="L56" s="115"/>
      <c r="M56" s="116"/>
    </row>
    <row r="57" spans="1:13" ht="14.25" customHeight="1">
      <c r="A57" s="110"/>
      <c r="B57" s="111"/>
      <c r="C57" s="170">
        <v>34</v>
      </c>
      <c r="D57" s="113" t="s">
        <v>301</v>
      </c>
      <c r="E57" s="113" t="s">
        <v>274</v>
      </c>
      <c r="F57" s="114" t="s">
        <v>35</v>
      </c>
      <c r="G57" s="115"/>
      <c r="H57" s="115"/>
      <c r="I57" s="115"/>
      <c r="J57" s="115"/>
      <c r="K57" s="115"/>
      <c r="L57" s="115"/>
      <c r="M57" s="116"/>
    </row>
    <row r="58" spans="1:13" ht="15">
      <c r="A58" s="118"/>
      <c r="B58" s="119"/>
      <c r="C58" s="172"/>
      <c r="D58" s="148" t="s">
        <v>302</v>
      </c>
      <c r="E58" s="121" t="s">
        <v>274</v>
      </c>
      <c r="F58" s="149">
        <v>1</v>
      </c>
      <c r="G58" s="123"/>
      <c r="H58" s="123"/>
      <c r="I58" s="123"/>
      <c r="J58" s="123"/>
      <c r="K58" s="123"/>
      <c r="L58" s="123"/>
      <c r="M58" s="124"/>
    </row>
    <row r="59" spans="1:13" ht="14.25">
      <c r="A59" s="287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</row>
    <row r="60" spans="1:13" ht="15">
      <c r="A60" s="110"/>
      <c r="B60" s="111"/>
      <c r="C60" s="116"/>
      <c r="D60" s="173"/>
      <c r="E60" s="128"/>
      <c r="F60" s="128"/>
      <c r="G60" s="115"/>
      <c r="H60" s="115"/>
      <c r="I60" s="115"/>
      <c r="J60" s="115"/>
      <c r="K60" s="115"/>
      <c r="L60" s="115"/>
      <c r="M60" s="116"/>
    </row>
    <row r="61" spans="1:13" ht="15">
      <c r="A61" s="110"/>
      <c r="B61" s="133" t="s">
        <v>303</v>
      </c>
      <c r="C61" s="133"/>
      <c r="D61" s="133"/>
      <c r="F61" s="133" t="s">
        <v>304</v>
      </c>
      <c r="G61" s="174"/>
      <c r="H61" s="174"/>
      <c r="I61" s="174"/>
      <c r="J61" s="175"/>
      <c r="K61" s="175"/>
      <c r="L61" s="175"/>
      <c r="M61" s="116"/>
    </row>
    <row r="62" spans="1:13" ht="15">
      <c r="A62" s="110"/>
      <c r="B62" s="176"/>
      <c r="C62" s="176"/>
      <c r="D62" s="176"/>
      <c r="F62" s="176"/>
      <c r="G62" s="1"/>
      <c r="H62" s="1"/>
      <c r="I62" s="1"/>
      <c r="M62" s="177"/>
    </row>
    <row r="63" spans="1:13" ht="15">
      <c r="A63" s="110"/>
      <c r="B63" s="176" t="s">
        <v>305</v>
      </c>
      <c r="C63" s="176"/>
      <c r="D63" s="176"/>
      <c r="F63" s="176" t="s">
        <v>306</v>
      </c>
      <c r="G63" s="174"/>
      <c r="H63" s="174"/>
      <c r="I63" s="174"/>
      <c r="M63" s="177"/>
    </row>
    <row r="64" spans="1:13" ht="14.25">
      <c r="A64" s="110"/>
      <c r="M64" s="177"/>
    </row>
  </sheetData>
  <sheetProtection/>
  <mergeCells count="13">
    <mergeCell ref="A7:M7"/>
    <mergeCell ref="A1:M1"/>
    <mergeCell ref="A2:M2"/>
    <mergeCell ref="A3:M3"/>
    <mergeCell ref="A4:M4"/>
    <mergeCell ref="I6:M6"/>
    <mergeCell ref="A59:M59"/>
    <mergeCell ref="A8:M8"/>
    <mergeCell ref="A9:M9"/>
    <mergeCell ref="F10:F11"/>
    <mergeCell ref="G10:I10"/>
    <mergeCell ref="J10:L10"/>
    <mergeCell ref="M10:M11"/>
  </mergeCells>
  <printOptions horizontalCentered="1"/>
  <pageMargins left="0.26" right="0.1968503937007874" top="0.22" bottom="0.31" header="0.5118110236220472" footer="0.36"/>
  <pageSetup horizontalDpi="600" verticalDpi="600" orientation="portrait" paperSize="9" scale="90" r:id="rId2"/>
  <rowBreaks count="6" manualBreakCount="6">
    <brk id="63" max="10" man="1"/>
    <brk id="66" max="10" man="1"/>
    <brk id="67" max="10" man="1"/>
    <brk id="69" max="10" man="1"/>
    <brk id="72" max="10" man="1"/>
    <brk id="75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6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140625" defaultRowHeight="12.75"/>
  <cols>
    <col min="1" max="1" width="5.57421875" style="6" customWidth="1"/>
    <col min="2" max="2" width="19.7109375" style="0" customWidth="1"/>
    <col min="3" max="3" width="5.421875" style="0" customWidth="1"/>
    <col min="4" max="4" width="23.28125" style="0" customWidth="1"/>
    <col min="5" max="5" width="14.28125" style="0" customWidth="1"/>
    <col min="6" max="6" width="6.00390625" style="0" customWidth="1"/>
    <col min="7" max="7" width="5.00390625" style="0" customWidth="1"/>
    <col min="8" max="8" width="7.57421875" style="0" customWidth="1"/>
    <col min="9" max="9" width="4.28125" style="0" customWidth="1"/>
    <col min="10" max="10" width="5.00390625" style="0" customWidth="1"/>
    <col min="11" max="11" width="7.00390625" style="0" customWidth="1"/>
    <col min="12" max="12" width="4.28125" style="0" customWidth="1"/>
    <col min="13" max="13" width="5.00390625" style="0" customWidth="1"/>
    <col min="14" max="14" width="9.8515625" style="0" customWidth="1"/>
    <col min="15" max="15" width="6.8515625" style="0" customWidth="1"/>
    <col min="16" max="16" width="22.00390625" style="0" customWidth="1"/>
    <col min="17" max="17" width="14.57421875" style="0" customWidth="1"/>
  </cols>
  <sheetData>
    <row r="1" spans="1:13" ht="15">
      <c r="A1" s="298" t="s">
        <v>226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5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22" ht="22.5" customHeight="1">
      <c r="A3" s="299" t="s">
        <v>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5"/>
      <c r="O3" s="35"/>
      <c r="P3" s="35"/>
      <c r="Q3" s="1"/>
      <c r="R3" s="1"/>
      <c r="S3" s="1"/>
      <c r="T3" s="1"/>
      <c r="U3" s="1"/>
      <c r="V3" s="1"/>
    </row>
    <row r="4" spans="1:22" ht="22.5" customHeight="1">
      <c r="A4" s="299" t="s">
        <v>3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35"/>
      <c r="O4" s="35"/>
      <c r="P4" s="35"/>
      <c r="Q4" s="1"/>
      <c r="R4" s="1"/>
      <c r="S4" s="1"/>
      <c r="T4" s="1"/>
      <c r="U4" s="1"/>
      <c r="V4" s="1"/>
    </row>
    <row r="5" spans="2:22" ht="14.25"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35"/>
      <c r="O5" s="35"/>
      <c r="P5" s="35"/>
      <c r="Q5" s="1"/>
      <c r="R5" s="1"/>
      <c r="S5" s="1"/>
      <c r="T5" s="1"/>
      <c r="U5" s="1"/>
      <c r="V5" s="1"/>
    </row>
    <row r="6" spans="1:22" ht="15.75" thickBot="1">
      <c r="A6" s="86" t="s">
        <v>156</v>
      </c>
      <c r="B6" s="87"/>
      <c r="C6" s="87"/>
      <c r="D6" s="87"/>
      <c r="E6" s="87"/>
      <c r="F6" s="87"/>
      <c r="G6" s="87"/>
      <c r="H6" s="87"/>
      <c r="I6" s="300" t="s">
        <v>320</v>
      </c>
      <c r="J6" s="300"/>
      <c r="K6" s="300"/>
      <c r="L6" s="300"/>
      <c r="M6" s="300"/>
      <c r="N6" s="35"/>
      <c r="O6" s="35"/>
      <c r="P6" s="35"/>
      <c r="Q6" s="1"/>
      <c r="R6" s="1"/>
      <c r="S6" s="1"/>
      <c r="T6" s="1"/>
      <c r="U6" s="1"/>
      <c r="V6" s="1"/>
    </row>
    <row r="7" spans="1:13" s="88" customFormat="1" ht="19.5" customHeight="1" thickTop="1">
      <c r="A7" s="297" t="s">
        <v>227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</row>
    <row r="8" spans="1:13" s="88" customFormat="1" ht="17.25" customHeight="1">
      <c r="A8" s="288" t="s">
        <v>228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1:13" s="88" customFormat="1" ht="18" customHeight="1">
      <c r="A9" s="289" t="s">
        <v>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1:13" ht="12.75" customHeight="1">
      <c r="A10" s="178"/>
      <c r="B10" s="90"/>
      <c r="C10" s="91" t="s">
        <v>229</v>
      </c>
      <c r="D10" s="90"/>
      <c r="E10" s="90"/>
      <c r="F10" s="290" t="s">
        <v>230</v>
      </c>
      <c r="G10" s="292" t="s">
        <v>16</v>
      </c>
      <c r="H10" s="293"/>
      <c r="I10" s="294"/>
      <c r="J10" s="292" t="s">
        <v>17</v>
      </c>
      <c r="K10" s="293"/>
      <c r="L10" s="294"/>
      <c r="M10" s="303" t="s">
        <v>231</v>
      </c>
    </row>
    <row r="11" spans="1:13" ht="27.75" customHeight="1">
      <c r="A11" s="179" t="s">
        <v>8</v>
      </c>
      <c r="B11" s="93" t="s">
        <v>232</v>
      </c>
      <c r="C11" s="93" t="s">
        <v>233</v>
      </c>
      <c r="D11" s="93" t="s">
        <v>234</v>
      </c>
      <c r="E11" s="93" t="s">
        <v>235</v>
      </c>
      <c r="F11" s="291"/>
      <c r="G11" s="94" t="s">
        <v>18</v>
      </c>
      <c r="H11" s="95" t="s">
        <v>19</v>
      </c>
      <c r="I11" s="94" t="s">
        <v>236</v>
      </c>
      <c r="J11" s="94" t="s">
        <v>18</v>
      </c>
      <c r="K11" s="96" t="s">
        <v>19</v>
      </c>
      <c r="L11" s="94" t="s">
        <v>20</v>
      </c>
      <c r="M11" s="304"/>
    </row>
    <row r="12" spans="1:14" ht="8.2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180"/>
    </row>
    <row r="13" spans="1:14" ht="14.25" customHeight="1">
      <c r="A13" s="110">
        <v>1</v>
      </c>
      <c r="B13" s="128" t="s">
        <v>22</v>
      </c>
      <c r="C13" s="218">
        <v>27</v>
      </c>
      <c r="D13" s="181" t="s">
        <v>21</v>
      </c>
      <c r="E13" s="182" t="s">
        <v>307</v>
      </c>
      <c r="F13" s="116" t="s">
        <v>35</v>
      </c>
      <c r="G13" s="183">
        <v>1</v>
      </c>
      <c r="H13" s="115" t="s">
        <v>308</v>
      </c>
      <c r="I13" s="103">
        <v>1</v>
      </c>
      <c r="J13" s="183" t="s">
        <v>26</v>
      </c>
      <c r="K13" s="183" t="s">
        <v>309</v>
      </c>
      <c r="L13" s="183">
        <v>1</v>
      </c>
      <c r="M13" s="108" t="s">
        <v>35</v>
      </c>
      <c r="N13" s="109"/>
    </row>
    <row r="14" spans="1:14" ht="14.25" customHeight="1">
      <c r="A14" s="110"/>
      <c r="B14" s="111"/>
      <c r="C14" s="219">
        <v>28</v>
      </c>
      <c r="D14" s="184" t="s">
        <v>81</v>
      </c>
      <c r="E14" s="185" t="s">
        <v>307</v>
      </c>
      <c r="F14" s="116" t="s">
        <v>35</v>
      </c>
      <c r="G14" s="186"/>
      <c r="H14" s="187"/>
      <c r="I14" s="116"/>
      <c r="J14" s="186"/>
      <c r="K14" s="186"/>
      <c r="L14" s="186"/>
      <c r="M14" s="116"/>
      <c r="N14" s="109"/>
    </row>
    <row r="15" spans="1:13" ht="14.25" customHeight="1">
      <c r="A15" s="110"/>
      <c r="B15" s="111"/>
      <c r="C15" s="188">
        <v>29</v>
      </c>
      <c r="D15" s="128" t="s">
        <v>115</v>
      </c>
      <c r="E15" s="185" t="s">
        <v>307</v>
      </c>
      <c r="F15" s="116" t="s">
        <v>35</v>
      </c>
      <c r="G15" s="186"/>
      <c r="H15" s="187"/>
      <c r="I15" s="116"/>
      <c r="J15" s="186"/>
      <c r="K15" s="186"/>
      <c r="L15" s="186"/>
      <c r="M15" s="116"/>
    </row>
    <row r="16" spans="1:13" ht="14.25" customHeight="1">
      <c r="A16" s="110"/>
      <c r="B16" s="111"/>
      <c r="C16" s="219">
        <v>30</v>
      </c>
      <c r="D16" s="128" t="s">
        <v>50</v>
      </c>
      <c r="E16" s="185" t="s">
        <v>307</v>
      </c>
      <c r="F16" s="116" t="s">
        <v>169</v>
      </c>
      <c r="G16" s="186"/>
      <c r="H16" s="187"/>
      <c r="I16" s="187"/>
      <c r="J16" s="186"/>
      <c r="K16" s="186"/>
      <c r="L16" s="186"/>
      <c r="M16" s="116"/>
    </row>
    <row r="17" spans="1:13" ht="14.25" customHeight="1">
      <c r="A17" s="118"/>
      <c r="B17" s="119"/>
      <c r="C17" s="189">
        <v>31</v>
      </c>
      <c r="D17" s="190" t="s">
        <v>36</v>
      </c>
      <c r="E17" s="191" t="s">
        <v>307</v>
      </c>
      <c r="F17" s="124" t="s">
        <v>35</v>
      </c>
      <c r="G17" s="192"/>
      <c r="H17" s="193"/>
      <c r="I17" s="124"/>
      <c r="J17" s="192"/>
      <c r="K17" s="192"/>
      <c r="L17" s="192"/>
      <c r="M17" s="124"/>
    </row>
    <row r="18" spans="1:13" ht="14.25" customHeight="1">
      <c r="A18" s="135"/>
      <c r="B18" s="136"/>
      <c r="C18" s="194"/>
      <c r="D18" s="195"/>
      <c r="E18" s="152"/>
      <c r="F18" s="196"/>
      <c r="G18" s="140"/>
      <c r="H18" s="140"/>
      <c r="I18" s="140"/>
      <c r="J18" s="140"/>
      <c r="K18" s="140"/>
      <c r="L18" s="140"/>
      <c r="M18" s="141"/>
    </row>
    <row r="19" spans="1:14" ht="14.25" customHeight="1">
      <c r="A19" s="110">
        <v>2</v>
      </c>
      <c r="B19" s="128" t="s">
        <v>69</v>
      </c>
      <c r="C19" s="219">
        <v>32</v>
      </c>
      <c r="D19" s="184" t="s">
        <v>124</v>
      </c>
      <c r="E19" s="185" t="s">
        <v>248</v>
      </c>
      <c r="F19" s="116" t="s">
        <v>35</v>
      </c>
      <c r="G19" s="115">
        <v>1</v>
      </c>
      <c r="H19" s="115" t="s">
        <v>310</v>
      </c>
      <c r="I19" s="115">
        <v>2</v>
      </c>
      <c r="J19" s="115" t="s">
        <v>26</v>
      </c>
      <c r="K19" s="115" t="s">
        <v>311</v>
      </c>
      <c r="L19" s="115">
        <v>2</v>
      </c>
      <c r="M19" s="108" t="s">
        <v>35</v>
      </c>
      <c r="N19" s="109"/>
    </row>
    <row r="20" spans="1:14" ht="14.25" customHeight="1">
      <c r="A20" s="110"/>
      <c r="B20" s="111"/>
      <c r="C20" s="219">
        <v>33</v>
      </c>
      <c r="D20" s="128" t="s">
        <v>104</v>
      </c>
      <c r="E20" s="185" t="s">
        <v>253</v>
      </c>
      <c r="F20" s="116" t="s">
        <v>35</v>
      </c>
      <c r="G20" s="115"/>
      <c r="H20" s="115"/>
      <c r="I20" s="115"/>
      <c r="J20" s="115"/>
      <c r="K20" s="115"/>
      <c r="L20" s="115"/>
      <c r="M20" s="55"/>
      <c r="N20" s="109"/>
    </row>
    <row r="21" spans="1:13" ht="14.25" customHeight="1">
      <c r="A21" s="110"/>
      <c r="B21" s="111"/>
      <c r="C21" s="188">
        <v>34</v>
      </c>
      <c r="D21" s="128" t="s">
        <v>77</v>
      </c>
      <c r="E21" s="185" t="s">
        <v>253</v>
      </c>
      <c r="F21" s="116" t="s">
        <v>35</v>
      </c>
      <c r="G21" s="115"/>
      <c r="H21" s="115"/>
      <c r="I21" s="115"/>
      <c r="J21" s="115"/>
      <c r="K21" s="115"/>
      <c r="L21" s="115"/>
      <c r="M21" s="116"/>
    </row>
    <row r="22" spans="1:13" ht="14.25" customHeight="1">
      <c r="A22" s="110"/>
      <c r="B22" s="111"/>
      <c r="C22" s="219">
        <v>35</v>
      </c>
      <c r="D22" s="128" t="s">
        <v>68</v>
      </c>
      <c r="E22" s="185" t="s">
        <v>248</v>
      </c>
      <c r="F22" s="116" t="s">
        <v>35</v>
      </c>
      <c r="G22" s="115"/>
      <c r="H22" s="115"/>
      <c r="I22" s="115"/>
      <c r="J22" s="115"/>
      <c r="K22" s="115"/>
      <c r="L22" s="115"/>
      <c r="M22" s="124"/>
    </row>
    <row r="23" spans="1:13" ht="14.25" customHeight="1">
      <c r="A23" s="197"/>
      <c r="B23" s="197"/>
      <c r="C23" s="155"/>
      <c r="D23" s="155"/>
      <c r="E23" s="155"/>
      <c r="F23" s="155"/>
      <c r="G23" s="197"/>
      <c r="H23" s="197"/>
      <c r="I23" s="197"/>
      <c r="J23" s="197"/>
      <c r="K23" s="197"/>
      <c r="L23" s="197"/>
      <c r="M23" s="197"/>
    </row>
    <row r="24" spans="1:14" ht="14.25" customHeight="1">
      <c r="A24" s="110">
        <v>3</v>
      </c>
      <c r="B24" s="173" t="s">
        <v>46</v>
      </c>
      <c r="C24" s="188">
        <v>1</v>
      </c>
      <c r="D24" s="184" t="s">
        <v>45</v>
      </c>
      <c r="E24" s="185" t="s">
        <v>46</v>
      </c>
      <c r="F24" s="116" t="s">
        <v>35</v>
      </c>
      <c r="G24" s="115">
        <v>2</v>
      </c>
      <c r="H24" s="115" t="s">
        <v>312</v>
      </c>
      <c r="I24" s="115">
        <v>2</v>
      </c>
      <c r="J24" s="115" t="s">
        <v>26</v>
      </c>
      <c r="K24" s="115" t="s">
        <v>313</v>
      </c>
      <c r="L24" s="115">
        <v>3</v>
      </c>
      <c r="M24" s="55" t="s">
        <v>28</v>
      </c>
      <c r="N24" s="109"/>
    </row>
    <row r="25" spans="1:14" ht="14.25" customHeight="1">
      <c r="A25" s="110"/>
      <c r="B25" s="173"/>
      <c r="C25" s="219">
        <v>2</v>
      </c>
      <c r="D25" s="184" t="s">
        <v>73</v>
      </c>
      <c r="E25" s="128" t="s">
        <v>46</v>
      </c>
      <c r="F25" s="116" t="s">
        <v>35</v>
      </c>
      <c r="G25" s="115"/>
      <c r="H25" s="115"/>
      <c r="I25" s="115"/>
      <c r="J25" s="115"/>
      <c r="K25" s="115"/>
      <c r="L25" s="115"/>
      <c r="M25" s="55"/>
      <c r="N25" s="180"/>
    </row>
    <row r="26" spans="1:14" ht="14.25" customHeight="1">
      <c r="A26" s="110"/>
      <c r="B26" s="173"/>
      <c r="C26" s="219">
        <v>3</v>
      </c>
      <c r="D26" s="184" t="s">
        <v>121</v>
      </c>
      <c r="E26" s="128" t="s">
        <v>46</v>
      </c>
      <c r="F26" s="116" t="s">
        <v>35</v>
      </c>
      <c r="G26" s="115"/>
      <c r="H26" s="115"/>
      <c r="I26" s="115"/>
      <c r="J26" s="115"/>
      <c r="K26" s="115"/>
      <c r="L26" s="115"/>
      <c r="M26" s="116"/>
      <c r="N26" s="180"/>
    </row>
    <row r="27" spans="1:13" ht="14.25" customHeight="1">
      <c r="A27" s="118"/>
      <c r="B27" s="119"/>
      <c r="C27" s="189">
        <v>4</v>
      </c>
      <c r="D27" s="198" t="s">
        <v>107</v>
      </c>
      <c r="E27" s="199" t="s">
        <v>46</v>
      </c>
      <c r="F27" s="124" t="s">
        <v>35</v>
      </c>
      <c r="G27" s="115"/>
      <c r="H27" s="115"/>
      <c r="I27" s="115"/>
      <c r="J27" s="115"/>
      <c r="K27" s="115"/>
      <c r="L27" s="115"/>
      <c r="M27" s="116"/>
    </row>
    <row r="28" spans="1:13" ht="14.25" customHeight="1">
      <c r="A28" s="200"/>
      <c r="B28" s="200"/>
      <c r="C28" s="201"/>
      <c r="D28" s="201"/>
      <c r="E28" s="201"/>
      <c r="F28" s="155"/>
      <c r="G28" s="197"/>
      <c r="H28" s="197"/>
      <c r="I28" s="197"/>
      <c r="J28" s="197"/>
      <c r="K28" s="197"/>
      <c r="L28" s="197"/>
      <c r="M28" s="197"/>
    </row>
    <row r="29" spans="1:14" ht="14.25" customHeight="1">
      <c r="A29" s="97">
        <v>4</v>
      </c>
      <c r="B29" s="142" t="s">
        <v>237</v>
      </c>
      <c r="C29" s="218">
        <v>5</v>
      </c>
      <c r="D29" s="202" t="s">
        <v>64</v>
      </c>
      <c r="E29" s="181" t="s">
        <v>239</v>
      </c>
      <c r="F29" s="186" t="s">
        <v>35</v>
      </c>
      <c r="G29" s="115">
        <v>2</v>
      </c>
      <c r="H29" s="115" t="s">
        <v>314</v>
      </c>
      <c r="I29" s="115">
        <v>1</v>
      </c>
      <c r="J29" s="134" t="s">
        <v>26</v>
      </c>
      <c r="K29" s="115" t="s">
        <v>315</v>
      </c>
      <c r="L29" s="134">
        <v>4</v>
      </c>
      <c r="M29" s="55" t="s">
        <v>28</v>
      </c>
      <c r="N29" s="109"/>
    </row>
    <row r="30" spans="1:13" ht="15">
      <c r="A30" s="110"/>
      <c r="B30" s="111"/>
      <c r="C30" s="188">
        <v>6</v>
      </c>
      <c r="D30" s="203" t="s">
        <v>84</v>
      </c>
      <c r="E30" s="184" t="s">
        <v>239</v>
      </c>
      <c r="F30" s="187" t="s">
        <v>35</v>
      </c>
      <c r="G30" s="115"/>
      <c r="H30" s="115"/>
      <c r="I30" s="115"/>
      <c r="J30" s="134"/>
      <c r="K30" s="134"/>
      <c r="L30" s="134"/>
      <c r="M30" s="116"/>
    </row>
    <row r="31" spans="1:13" ht="15">
      <c r="A31" s="110"/>
      <c r="B31" s="111"/>
      <c r="C31" s="219">
        <v>7</v>
      </c>
      <c r="D31" s="184" t="s">
        <v>60</v>
      </c>
      <c r="E31" s="184" t="s">
        <v>243</v>
      </c>
      <c r="F31" s="116" t="s">
        <v>169</v>
      </c>
      <c r="G31" s="115"/>
      <c r="H31" s="115"/>
      <c r="I31" s="115"/>
      <c r="J31" s="134"/>
      <c r="K31" s="134"/>
      <c r="L31" s="134"/>
      <c r="M31" s="116"/>
    </row>
    <row r="32" spans="1:13" ht="15">
      <c r="A32" s="118"/>
      <c r="B32" s="119"/>
      <c r="C32" s="220">
        <v>8</v>
      </c>
      <c r="D32" s="198" t="s">
        <v>54</v>
      </c>
      <c r="E32" s="198" t="s">
        <v>239</v>
      </c>
      <c r="F32" s="192" t="s">
        <v>35</v>
      </c>
      <c r="G32" s="123"/>
      <c r="H32" s="123"/>
      <c r="I32" s="123"/>
      <c r="J32" s="127"/>
      <c r="K32" s="127"/>
      <c r="L32" s="127"/>
      <c r="M32" s="124"/>
    </row>
    <row r="33" spans="1:13" ht="12" customHeight="1">
      <c r="A33" s="110"/>
      <c r="B33" s="119"/>
      <c r="C33" s="187"/>
      <c r="D33" s="128"/>
      <c r="E33" s="199"/>
      <c r="F33" s="128"/>
      <c r="G33" s="132"/>
      <c r="H33" s="132"/>
      <c r="I33" s="132"/>
      <c r="J33" s="134"/>
      <c r="K33" s="134"/>
      <c r="L33" s="134"/>
      <c r="M33" s="116"/>
    </row>
    <row r="34" spans="1:14" ht="14.25" customHeight="1">
      <c r="A34" s="97">
        <v>5</v>
      </c>
      <c r="B34" s="104" t="s">
        <v>93</v>
      </c>
      <c r="C34" s="204">
        <v>14</v>
      </c>
      <c r="D34" s="181" t="s">
        <v>127</v>
      </c>
      <c r="E34" s="184" t="s">
        <v>274</v>
      </c>
      <c r="F34" s="103" t="s">
        <v>35</v>
      </c>
      <c r="G34" s="102">
        <v>1</v>
      </c>
      <c r="H34" s="102" t="s">
        <v>316</v>
      </c>
      <c r="I34" s="102">
        <v>3</v>
      </c>
      <c r="J34" s="102" t="s">
        <v>58</v>
      </c>
      <c r="K34" s="102" t="s">
        <v>317</v>
      </c>
      <c r="L34" s="102">
        <v>1</v>
      </c>
      <c r="M34" s="108" t="s">
        <v>28</v>
      </c>
      <c r="N34" s="109"/>
    </row>
    <row r="35" spans="1:13" ht="14.25" customHeight="1">
      <c r="A35" s="110"/>
      <c r="B35" s="128"/>
      <c r="C35" s="219">
        <v>15</v>
      </c>
      <c r="D35" s="184" t="s">
        <v>92</v>
      </c>
      <c r="E35" s="184" t="s">
        <v>274</v>
      </c>
      <c r="F35" s="116" t="s">
        <v>35</v>
      </c>
      <c r="G35" s="115"/>
      <c r="H35" s="115"/>
      <c r="I35" s="115"/>
      <c r="J35" s="115"/>
      <c r="K35" s="115"/>
      <c r="L35" s="115"/>
      <c r="M35" s="132"/>
    </row>
    <row r="36" spans="1:13" ht="14.25" customHeight="1">
      <c r="A36" s="110"/>
      <c r="B36" s="128"/>
      <c r="C36" s="219">
        <v>17</v>
      </c>
      <c r="D36" s="184" t="s">
        <v>135</v>
      </c>
      <c r="E36" s="184" t="s">
        <v>274</v>
      </c>
      <c r="F36" s="116">
        <v>1</v>
      </c>
      <c r="G36" s="115"/>
      <c r="H36" s="115"/>
      <c r="I36" s="115"/>
      <c r="J36" s="115"/>
      <c r="K36" s="115"/>
      <c r="L36" s="115"/>
      <c r="M36" s="132"/>
    </row>
    <row r="37" spans="1:13" ht="14.25" customHeight="1">
      <c r="A37" s="110"/>
      <c r="B37" s="111"/>
      <c r="C37" s="219">
        <v>18</v>
      </c>
      <c r="D37" s="184" t="s">
        <v>130</v>
      </c>
      <c r="E37" s="184" t="s">
        <v>274</v>
      </c>
      <c r="F37" s="116">
        <v>1</v>
      </c>
      <c r="G37" s="115"/>
      <c r="H37" s="115"/>
      <c r="I37" s="115"/>
      <c r="J37" s="115"/>
      <c r="K37" s="115"/>
      <c r="L37" s="115"/>
      <c r="M37" s="116"/>
    </row>
    <row r="38" spans="1:13" ht="14.25" customHeight="1">
      <c r="A38" s="118"/>
      <c r="B38" s="119"/>
      <c r="C38" s="189">
        <v>16</v>
      </c>
      <c r="D38" s="199" t="s">
        <v>144</v>
      </c>
      <c r="E38" s="198" t="s">
        <v>274</v>
      </c>
      <c r="F38" s="124">
        <v>1</v>
      </c>
      <c r="G38" s="115"/>
      <c r="H38" s="115"/>
      <c r="I38" s="115"/>
      <c r="J38" s="115"/>
      <c r="K38" s="115"/>
      <c r="L38" s="115"/>
      <c r="M38" s="116"/>
    </row>
    <row r="39" spans="1:14" ht="13.5" customHeight="1">
      <c r="A39" s="135"/>
      <c r="B39" s="136"/>
      <c r="C39" s="136"/>
      <c r="D39" s="151"/>
      <c r="E39" s="152"/>
      <c r="F39" s="152"/>
      <c r="G39" s="140"/>
      <c r="H39" s="140"/>
      <c r="I39" s="140"/>
      <c r="J39" s="140"/>
      <c r="K39" s="140"/>
      <c r="L39" s="140"/>
      <c r="M39" s="141"/>
      <c r="N39" s="109"/>
    </row>
    <row r="40" spans="1:14" ht="13.5" customHeight="1">
      <c r="A40" s="97">
        <v>6</v>
      </c>
      <c r="B40" s="104" t="s">
        <v>111</v>
      </c>
      <c r="C40" s="218">
        <v>23</v>
      </c>
      <c r="D40" s="205" t="s">
        <v>133</v>
      </c>
      <c r="E40" s="182" t="s">
        <v>265</v>
      </c>
      <c r="F40" s="206" t="s">
        <v>35</v>
      </c>
      <c r="G40" s="115">
        <v>2</v>
      </c>
      <c r="H40" s="115" t="s">
        <v>318</v>
      </c>
      <c r="I40" s="115">
        <v>3</v>
      </c>
      <c r="J40" s="134" t="s">
        <v>58</v>
      </c>
      <c r="K40" s="102" t="s">
        <v>319</v>
      </c>
      <c r="L40" s="134">
        <v>2</v>
      </c>
      <c r="M40" s="108" t="s">
        <v>28</v>
      </c>
      <c r="N40" s="109"/>
    </row>
    <row r="41" spans="1:13" ht="13.5" customHeight="1">
      <c r="A41" s="110"/>
      <c r="B41" s="128"/>
      <c r="C41" s="188">
        <v>24</v>
      </c>
      <c r="D41" s="207" t="s">
        <v>118</v>
      </c>
      <c r="E41" s="207" t="s">
        <v>265</v>
      </c>
      <c r="F41" s="116" t="s">
        <v>35</v>
      </c>
      <c r="G41" s="115"/>
      <c r="H41" s="115"/>
      <c r="I41" s="115"/>
      <c r="J41" s="134"/>
      <c r="K41" s="134"/>
      <c r="L41" s="134"/>
      <c r="M41" s="55"/>
    </row>
    <row r="42" spans="1:13" ht="13.5" customHeight="1">
      <c r="A42" s="110"/>
      <c r="B42" s="111"/>
      <c r="C42" s="219">
        <v>25</v>
      </c>
      <c r="D42" s="207" t="s">
        <v>110</v>
      </c>
      <c r="E42" s="207" t="s">
        <v>265</v>
      </c>
      <c r="F42" s="208" t="s">
        <v>35</v>
      </c>
      <c r="G42" s="115"/>
      <c r="H42" s="115"/>
      <c r="I42" s="115"/>
      <c r="J42" s="134"/>
      <c r="K42" s="134"/>
      <c r="L42" s="134"/>
      <c r="M42" s="116"/>
    </row>
    <row r="43" spans="1:13" ht="13.5" customHeight="1">
      <c r="A43" s="118"/>
      <c r="B43" s="119"/>
      <c r="C43" s="189">
        <v>26</v>
      </c>
      <c r="D43" s="209" t="s">
        <v>141</v>
      </c>
      <c r="E43" s="209" t="s">
        <v>265</v>
      </c>
      <c r="F43" s="210">
        <v>1</v>
      </c>
      <c r="G43" s="123"/>
      <c r="H43" s="123"/>
      <c r="I43" s="123"/>
      <c r="J43" s="127"/>
      <c r="K43" s="127"/>
      <c r="L43" s="127"/>
      <c r="M43" s="124"/>
    </row>
    <row r="44" spans="1:14" ht="13.5" customHeight="1" hidden="1">
      <c r="A44" s="135"/>
      <c r="B44" s="136"/>
      <c r="C44" s="194"/>
      <c r="D44" s="211"/>
      <c r="E44" s="212"/>
      <c r="F44" s="212"/>
      <c r="G44" s="213"/>
      <c r="H44" s="194"/>
      <c r="I44" s="141"/>
      <c r="J44" s="213"/>
      <c r="K44" s="213"/>
      <c r="L44" s="213"/>
      <c r="M44" s="141"/>
      <c r="N44" s="109"/>
    </row>
    <row r="45" spans="1:14" ht="13.5" customHeight="1" hidden="1">
      <c r="A45" s="110"/>
      <c r="B45" s="145"/>
      <c r="C45" s="187"/>
      <c r="D45" s="128"/>
      <c r="E45" s="128"/>
      <c r="F45" s="128"/>
      <c r="G45" s="115"/>
      <c r="H45" s="102"/>
      <c r="I45" s="115"/>
      <c r="J45" s="115"/>
      <c r="K45" s="115"/>
      <c r="L45" s="115"/>
      <c r="M45" s="108" t="s">
        <v>155</v>
      </c>
      <c r="N45" s="109"/>
    </row>
    <row r="46" spans="1:13" ht="13.5" customHeight="1" hidden="1">
      <c r="A46" s="110"/>
      <c r="B46" s="145"/>
      <c r="C46" s="187"/>
      <c r="D46" s="128"/>
      <c r="E46" s="128"/>
      <c r="F46" s="128"/>
      <c r="G46" s="115"/>
      <c r="H46" s="115"/>
      <c r="I46" s="115"/>
      <c r="J46" s="115"/>
      <c r="K46" s="115"/>
      <c r="L46" s="115"/>
      <c r="M46" s="55"/>
    </row>
    <row r="47" spans="1:13" ht="13.5" customHeight="1" hidden="1">
      <c r="A47" s="110"/>
      <c r="B47" s="111"/>
      <c r="C47" s="187"/>
      <c r="D47" s="128"/>
      <c r="E47" s="128"/>
      <c r="F47" s="128"/>
      <c r="G47" s="161"/>
      <c r="H47" s="161"/>
      <c r="I47" s="161"/>
      <c r="J47" s="115"/>
      <c r="K47" s="115"/>
      <c r="L47" s="115"/>
      <c r="M47" s="116"/>
    </row>
    <row r="48" spans="1:13" ht="13.5" customHeight="1" hidden="1">
      <c r="A48" s="110"/>
      <c r="B48" s="111"/>
      <c r="C48" s="187"/>
      <c r="D48" s="128"/>
      <c r="E48" s="128"/>
      <c r="F48" s="128"/>
      <c r="G48" s="115"/>
      <c r="H48" s="115"/>
      <c r="I48" s="115"/>
      <c r="J48" s="115"/>
      <c r="K48" s="115"/>
      <c r="L48" s="115"/>
      <c r="M48" s="116"/>
    </row>
    <row r="49" spans="1:14" ht="13.5" customHeight="1" hidden="1">
      <c r="A49" s="135"/>
      <c r="B49" s="136"/>
      <c r="C49" s="194"/>
      <c r="D49" s="196"/>
      <c r="E49" s="196"/>
      <c r="F49" s="196"/>
      <c r="G49" s="140"/>
      <c r="H49" s="140"/>
      <c r="I49" s="140"/>
      <c r="J49" s="140"/>
      <c r="K49" s="140"/>
      <c r="L49" s="140"/>
      <c r="M49" s="141"/>
      <c r="N49" s="109"/>
    </row>
    <row r="50" spans="1:14" ht="13.5" customHeight="1" hidden="1">
      <c r="A50" s="110"/>
      <c r="B50" s="128"/>
      <c r="C50" s="187"/>
      <c r="D50" s="145"/>
      <c r="E50" s="128"/>
      <c r="F50" s="128"/>
      <c r="G50" s="115"/>
      <c r="H50" s="102"/>
      <c r="I50" s="115"/>
      <c r="J50" s="115"/>
      <c r="K50" s="115"/>
      <c r="L50" s="115"/>
      <c r="M50" s="108" t="s">
        <v>155</v>
      </c>
      <c r="N50" s="109"/>
    </row>
    <row r="51" spans="1:13" ht="13.5" customHeight="1" hidden="1">
      <c r="A51" s="110"/>
      <c r="B51" s="128"/>
      <c r="C51" s="187"/>
      <c r="D51" s="145"/>
      <c r="E51" s="128"/>
      <c r="F51" s="128"/>
      <c r="G51" s="115"/>
      <c r="H51" s="115"/>
      <c r="I51" s="115"/>
      <c r="J51" s="115"/>
      <c r="K51" s="115"/>
      <c r="L51" s="115"/>
      <c r="M51" s="55"/>
    </row>
    <row r="52" spans="1:13" ht="13.5" customHeight="1" hidden="1">
      <c r="A52" s="110"/>
      <c r="B52" s="111"/>
      <c r="C52" s="137"/>
      <c r="D52" s="145"/>
      <c r="E52" s="128"/>
      <c r="F52" s="128"/>
      <c r="G52" s="115"/>
      <c r="H52" s="115"/>
      <c r="I52" s="115"/>
      <c r="J52" s="115"/>
      <c r="K52" s="115"/>
      <c r="L52" s="115"/>
      <c r="M52" s="116"/>
    </row>
    <row r="53" spans="1:13" ht="13.5" customHeight="1" hidden="1">
      <c r="A53" s="110"/>
      <c r="B53" s="111"/>
      <c r="C53" s="187"/>
      <c r="D53" s="128"/>
      <c r="E53" s="128"/>
      <c r="F53" s="128"/>
      <c r="G53" s="115"/>
      <c r="H53" s="115"/>
      <c r="I53" s="115"/>
      <c r="J53" s="115"/>
      <c r="K53" s="115"/>
      <c r="L53" s="115"/>
      <c r="M53" s="116"/>
    </row>
    <row r="54" spans="1:14" ht="13.5" customHeight="1" hidden="1">
      <c r="A54" s="135"/>
      <c r="B54" s="136"/>
      <c r="C54" s="194"/>
      <c r="D54" s="211"/>
      <c r="E54" s="211"/>
      <c r="F54" s="211"/>
      <c r="G54" s="140"/>
      <c r="H54" s="140"/>
      <c r="I54" s="140"/>
      <c r="J54" s="140"/>
      <c r="K54" s="140"/>
      <c r="L54" s="140"/>
      <c r="M54" s="141"/>
      <c r="N54" s="109"/>
    </row>
    <row r="55" spans="1:14" ht="13.5" customHeight="1" hidden="1">
      <c r="A55" s="97"/>
      <c r="B55" s="142"/>
      <c r="C55" s="206"/>
      <c r="D55" s="104"/>
      <c r="E55" s="104"/>
      <c r="F55" s="104"/>
      <c r="G55" s="102"/>
      <c r="H55" s="115"/>
      <c r="I55" s="102"/>
      <c r="J55" s="102"/>
      <c r="K55" s="102"/>
      <c r="L55" s="102"/>
      <c r="M55" s="108" t="s">
        <v>155</v>
      </c>
      <c r="N55" s="109"/>
    </row>
    <row r="56" spans="1:13" ht="13.5" customHeight="1" hidden="1">
      <c r="A56" s="110"/>
      <c r="B56" s="145"/>
      <c r="C56" s="187"/>
      <c r="D56" s="128"/>
      <c r="E56" s="128"/>
      <c r="F56" s="128"/>
      <c r="G56" s="115"/>
      <c r="H56" s="115"/>
      <c r="I56" s="115"/>
      <c r="J56" s="115"/>
      <c r="K56" s="115"/>
      <c r="L56" s="115"/>
      <c r="M56" s="55"/>
    </row>
    <row r="57" spans="1:13" ht="13.5" customHeight="1" hidden="1">
      <c r="A57" s="110"/>
      <c r="B57" s="111"/>
      <c r="C57" s="187"/>
      <c r="D57" s="128"/>
      <c r="E57" s="128"/>
      <c r="F57" s="128"/>
      <c r="G57" s="115"/>
      <c r="H57" s="214"/>
      <c r="I57" s="115"/>
      <c r="J57" s="115"/>
      <c r="K57" s="115"/>
      <c r="L57" s="115"/>
      <c r="M57" s="116"/>
    </row>
    <row r="58" spans="1:13" ht="13.5" customHeight="1" hidden="1">
      <c r="A58" s="118"/>
      <c r="B58" s="119"/>
      <c r="C58" s="193"/>
      <c r="D58" s="199"/>
      <c r="E58" s="199"/>
      <c r="F58" s="199"/>
      <c r="G58" s="123"/>
      <c r="H58" s="123"/>
      <c r="I58" s="123"/>
      <c r="J58" s="123"/>
      <c r="K58" s="123"/>
      <c r="L58" s="123"/>
      <c r="M58" s="124"/>
    </row>
    <row r="59" spans="1:14" ht="13.5" customHeight="1" hidden="1">
      <c r="A59" s="135"/>
      <c r="B59" s="136"/>
      <c r="C59" s="136"/>
      <c r="D59" s="151"/>
      <c r="E59" s="152"/>
      <c r="F59" s="152"/>
      <c r="G59" s="140"/>
      <c r="H59" s="140"/>
      <c r="I59" s="140"/>
      <c r="J59" s="140"/>
      <c r="K59" s="140"/>
      <c r="L59" s="140"/>
      <c r="M59" s="141"/>
      <c r="N59" s="109"/>
    </row>
    <row r="60" spans="1:14" ht="13.5" customHeight="1" hidden="1">
      <c r="A60" s="97"/>
      <c r="B60" s="215"/>
      <c r="C60" s="206"/>
      <c r="D60" s="215"/>
      <c r="E60" s="215"/>
      <c r="F60" s="215"/>
      <c r="G60" s="102"/>
      <c r="H60" s="102"/>
      <c r="I60" s="102"/>
      <c r="J60" s="102"/>
      <c r="K60" s="102"/>
      <c r="L60" s="102"/>
      <c r="M60" s="108" t="s">
        <v>155</v>
      </c>
      <c r="N60" s="109"/>
    </row>
    <row r="61" spans="1:13" ht="13.5" customHeight="1" hidden="1">
      <c r="A61" s="110"/>
      <c r="B61" s="173"/>
      <c r="C61" s="187"/>
      <c r="D61" s="173"/>
      <c r="E61" s="173"/>
      <c r="F61" s="173"/>
      <c r="G61" s="115"/>
      <c r="H61" s="115"/>
      <c r="I61" s="115"/>
      <c r="J61" s="115"/>
      <c r="K61" s="115"/>
      <c r="L61" s="115"/>
      <c r="M61" s="116"/>
    </row>
    <row r="62" spans="1:13" ht="13.5" customHeight="1" hidden="1">
      <c r="A62" s="110"/>
      <c r="B62" s="111"/>
      <c r="C62" s="187"/>
      <c r="D62" s="128"/>
      <c r="E62" s="173"/>
      <c r="F62" s="173"/>
      <c r="G62" s="115"/>
      <c r="H62" s="115"/>
      <c r="I62" s="115"/>
      <c r="J62" s="115"/>
      <c r="K62" s="115"/>
      <c r="L62" s="115"/>
      <c r="M62" s="116"/>
    </row>
    <row r="63" spans="1:13" ht="13.5" customHeight="1" hidden="1">
      <c r="A63" s="118"/>
      <c r="B63" s="119"/>
      <c r="C63" s="193"/>
      <c r="D63" s="216"/>
      <c r="E63" s="216"/>
      <c r="F63" s="216"/>
      <c r="G63" s="123"/>
      <c r="H63" s="123"/>
      <c r="I63" s="123"/>
      <c r="J63" s="123"/>
      <c r="K63" s="123"/>
      <c r="L63" s="123"/>
      <c r="M63" s="124"/>
    </row>
    <row r="64" spans="1:14" ht="13.5" customHeight="1" hidden="1">
      <c r="A64" s="135"/>
      <c r="B64" s="136"/>
      <c r="C64" s="194"/>
      <c r="D64" s="211"/>
      <c r="E64" s="211"/>
      <c r="F64" s="211"/>
      <c r="G64" s="140"/>
      <c r="H64" s="140"/>
      <c r="I64" s="140"/>
      <c r="J64" s="140"/>
      <c r="K64" s="140"/>
      <c r="L64" s="140"/>
      <c r="M64" s="141"/>
      <c r="N64" s="109"/>
    </row>
    <row r="65" spans="1:14" ht="13.5" customHeight="1" hidden="1">
      <c r="A65" s="110"/>
      <c r="B65" s="173"/>
      <c r="C65" s="187"/>
      <c r="D65" s="217"/>
      <c r="E65" s="173"/>
      <c r="F65" s="173"/>
      <c r="G65" s="115"/>
      <c r="H65" s="115"/>
      <c r="I65" s="115"/>
      <c r="J65" s="115"/>
      <c r="K65" s="115"/>
      <c r="L65" s="115"/>
      <c r="M65" s="108" t="s">
        <v>155</v>
      </c>
      <c r="N65" s="109"/>
    </row>
    <row r="66" spans="1:13" ht="13.5" customHeight="1" hidden="1">
      <c r="A66" s="110"/>
      <c r="B66" s="173"/>
      <c r="C66" s="187"/>
      <c r="D66" s="185"/>
      <c r="E66" s="173"/>
      <c r="F66" s="173"/>
      <c r="G66" s="115"/>
      <c r="H66" s="115"/>
      <c r="I66" s="115"/>
      <c r="J66" s="115"/>
      <c r="K66" s="115"/>
      <c r="L66" s="115"/>
      <c r="M66" s="116"/>
    </row>
    <row r="67" spans="1:13" ht="13.5" customHeight="1" hidden="1">
      <c r="A67" s="110"/>
      <c r="B67" s="111"/>
      <c r="C67" s="187"/>
      <c r="D67" s="173"/>
      <c r="E67" s="128"/>
      <c r="F67" s="128"/>
      <c r="G67" s="115"/>
      <c r="H67" s="115"/>
      <c r="I67" s="115"/>
      <c r="J67" s="115"/>
      <c r="K67" s="115"/>
      <c r="L67" s="115"/>
      <c r="M67" s="116"/>
    </row>
    <row r="68" spans="1:13" ht="13.5" customHeight="1" hidden="1">
      <c r="A68" s="110"/>
      <c r="B68" s="111"/>
      <c r="C68" s="116"/>
      <c r="D68" s="128"/>
      <c r="E68" s="128"/>
      <c r="F68" s="128"/>
      <c r="G68" s="115"/>
      <c r="H68" s="115"/>
      <c r="I68" s="115"/>
      <c r="J68" s="115"/>
      <c r="K68" s="115"/>
      <c r="L68" s="115"/>
      <c r="M68" s="116"/>
    </row>
    <row r="69" spans="1:13" ht="13.5" customHeight="1" hidden="1">
      <c r="A69" s="135"/>
      <c r="B69" s="136"/>
      <c r="C69" s="136"/>
      <c r="D69" s="151"/>
      <c r="E69" s="152"/>
      <c r="F69" s="152"/>
      <c r="G69" s="140"/>
      <c r="H69" s="140"/>
      <c r="I69" s="140"/>
      <c r="J69" s="140"/>
      <c r="K69" s="140"/>
      <c r="L69" s="140"/>
      <c r="M69" s="141"/>
    </row>
    <row r="70" spans="1:14" ht="15" customHeight="1" hidden="1">
      <c r="A70" s="110"/>
      <c r="B70" s="104"/>
      <c r="C70" s="206"/>
      <c r="D70" s="104"/>
      <c r="E70" s="104"/>
      <c r="F70" s="128"/>
      <c r="G70" s="115"/>
      <c r="H70" s="115"/>
      <c r="I70" s="115"/>
      <c r="J70" s="134"/>
      <c r="K70" s="134"/>
      <c r="L70" s="134"/>
      <c r="M70" s="108" t="s">
        <v>155</v>
      </c>
      <c r="N70" s="109"/>
    </row>
    <row r="71" spans="1:13" ht="15">
      <c r="A71" s="110"/>
      <c r="B71" s="111"/>
      <c r="C71" s="187"/>
      <c r="D71" s="128"/>
      <c r="E71" s="128"/>
      <c r="F71" s="128"/>
      <c r="G71" s="115"/>
      <c r="H71" s="115"/>
      <c r="I71" s="115"/>
      <c r="J71" s="134"/>
      <c r="K71" s="134"/>
      <c r="L71" s="134"/>
      <c r="M71" s="116"/>
    </row>
    <row r="72" spans="1:13" ht="21" customHeight="1">
      <c r="A72" s="110"/>
      <c r="B72" s="133" t="s">
        <v>303</v>
      </c>
      <c r="C72" s="133"/>
      <c r="D72" s="133"/>
      <c r="F72" s="133" t="s">
        <v>304</v>
      </c>
      <c r="G72" s="174"/>
      <c r="H72" s="174"/>
      <c r="I72" s="115"/>
      <c r="J72" s="134"/>
      <c r="K72" s="134"/>
      <c r="L72" s="134"/>
      <c r="M72" s="116"/>
    </row>
    <row r="73" spans="1:13" ht="10.5" customHeight="1">
      <c r="A73" s="302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</row>
    <row r="74" spans="1:13" ht="10.5" customHeight="1">
      <c r="A74" s="110"/>
      <c r="B74" s="176"/>
      <c r="C74" s="176"/>
      <c r="D74" s="176"/>
      <c r="F74" s="176"/>
      <c r="G74" s="1"/>
      <c r="H74" s="1"/>
      <c r="I74" s="1"/>
      <c r="M74" s="177"/>
    </row>
    <row r="75" spans="1:13" ht="15">
      <c r="A75" s="110"/>
      <c r="B75" s="176" t="s">
        <v>305</v>
      </c>
      <c r="C75" s="176"/>
      <c r="D75" s="176"/>
      <c r="F75" s="176" t="s">
        <v>306</v>
      </c>
      <c r="G75" s="174"/>
      <c r="H75" s="174"/>
      <c r="I75" s="174"/>
      <c r="M75" s="177"/>
    </row>
    <row r="76" spans="1:13" ht="14.25">
      <c r="A76" s="110"/>
      <c r="M76" s="177"/>
    </row>
  </sheetData>
  <sheetProtection/>
  <mergeCells count="14">
    <mergeCell ref="A7:M7"/>
    <mergeCell ref="A1:M1"/>
    <mergeCell ref="A2:M2"/>
    <mergeCell ref="A3:M3"/>
    <mergeCell ref="A4:M4"/>
    <mergeCell ref="I6:M6"/>
    <mergeCell ref="A12:M12"/>
    <mergeCell ref="A73:M73"/>
    <mergeCell ref="A8:M8"/>
    <mergeCell ref="A9:M9"/>
    <mergeCell ref="F10:F11"/>
    <mergeCell ref="G10:I10"/>
    <mergeCell ref="J10:L10"/>
    <mergeCell ref="M10:M11"/>
  </mergeCells>
  <printOptions horizontalCentered="1"/>
  <pageMargins left="0.2755905511811024" right="0.1968503937007874" top="0.35433070866141736" bottom="0.11811023622047245" header="0.5118110236220472" footer="0.5118110236220472"/>
  <pageSetup horizontalDpi="600" verticalDpi="600" orientation="portrait" paperSize="9" scale="90" r:id="rId2"/>
  <rowBreaks count="6" manualBreakCount="6">
    <brk id="75" max="10" man="1"/>
    <brk id="78" max="10" man="1"/>
    <brk id="79" max="10" man="1"/>
    <brk id="81" max="10" man="1"/>
    <brk id="84" max="10" man="1"/>
    <brk id="8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тошик</dc:creator>
  <cp:keywords/>
  <dc:description/>
  <cp:lastModifiedBy>User</cp:lastModifiedBy>
  <dcterms:created xsi:type="dcterms:W3CDTF">2015-04-05T16:07:29Z</dcterms:created>
  <dcterms:modified xsi:type="dcterms:W3CDTF">2015-04-09T12:19:14Z</dcterms:modified>
  <cp:category/>
  <cp:version/>
  <cp:contentType/>
  <cp:contentStatus/>
</cp:coreProperties>
</file>