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3" activeTab="47"/>
  </bookViews>
  <sheets>
    <sheet name="семьи эс" sheetId="1" r:id="rId1"/>
    <sheet name="шахматы" sheetId="2" r:id="rId2"/>
    <sheet name="шашки" sheetId="3" r:id="rId3"/>
    <sheet name="Лист8" sheetId="4" r:id="rId4"/>
    <sheet name="гиря 1-2 гр" sheetId="5" r:id="rId5"/>
    <sheet name="муж гиря" sheetId="6" r:id="rId6"/>
    <sheet name="женщ  гиря" sheetId="7" r:id="rId7"/>
    <sheet name="лыжи 1-2гр." sheetId="8" r:id="rId8"/>
    <sheet name="лыж муж" sheetId="9" r:id="rId9"/>
    <sheet name="лыж жен" sheetId="10" r:id="rId10"/>
    <sheet name="лыж эстаф)" sheetId="11" r:id="rId11"/>
    <sheet name="2 гр " sheetId="12" r:id="rId12"/>
    <sheet name="1 гр" sheetId="13" r:id="rId13"/>
    <sheet name="Семьи" sheetId="14" r:id="rId14"/>
    <sheet name="папа лыжи" sheetId="15" r:id="rId15"/>
    <sheet name="мама лыжи (2)" sheetId="16" r:id="rId16"/>
    <sheet name="дев лыжи (3)" sheetId="17" r:id="rId17"/>
    <sheet name="мех 1-2 гр" sheetId="18" r:id="rId18"/>
    <sheet name="мех итог" sheetId="19" r:id="rId19"/>
    <sheet name="механизаторы" sheetId="20" r:id="rId20"/>
    <sheet name="мех лыжи (2)" sheetId="21" r:id="rId21"/>
    <sheet name="мех гим" sheetId="22" r:id="rId22"/>
    <sheet name="мех проф" sheetId="23" r:id="rId23"/>
    <sheet name="дояры муж проф" sheetId="24" r:id="rId24"/>
    <sheet name="дояры" sheetId="25" r:id="rId25"/>
    <sheet name="доярки (2)" sheetId="26" r:id="rId26"/>
    <sheet name="дояры 1-2 гр (2)" sheetId="27" r:id="rId27"/>
    <sheet name="дояры итог" sheetId="28" r:id="rId28"/>
    <sheet name="дояры мужлыжи (2)" sheetId="29" r:id="rId29"/>
    <sheet name="дояры муж гим" sheetId="30" r:id="rId30"/>
    <sheet name="доярки лыжи (2)" sheetId="31" r:id="rId31"/>
    <sheet name="доярки сил" sheetId="32" r:id="rId32"/>
    <sheet name="доярки проф" sheetId="33" r:id="rId33"/>
    <sheet name="полиатлон" sheetId="34" r:id="rId34"/>
    <sheet name="полит итог" sheetId="35" r:id="rId35"/>
    <sheet name="полиат муж" sheetId="36" r:id="rId36"/>
    <sheet name="пол жен лыжи (3)" sheetId="37" r:id="rId37"/>
    <sheet name="полиат муж лыжи (3)" sheetId="38" r:id="rId38"/>
    <sheet name="полиат жен (2)" sheetId="39" r:id="rId39"/>
    <sheet name="Семьи (2)" sheetId="40" r:id="rId40"/>
    <sheet name="механизаторы (2)" sheetId="41" r:id="rId41"/>
    <sheet name="шахматы (2)" sheetId="42" r:id="rId42"/>
    <sheet name="доярки проф (2)" sheetId="43" r:id="rId43"/>
    <sheet name="доярки (3)" sheetId="44" r:id="rId44"/>
    <sheet name="дояры муж проф (2)" sheetId="45" r:id="rId45"/>
    <sheet name="дояры (2)" sheetId="46" r:id="rId46"/>
    <sheet name="лыж эстаф) (3)" sheetId="47" r:id="rId47"/>
    <sheet name="2 гр  (2)" sheetId="48" r:id="rId48"/>
    <sheet name="1 гр (2)" sheetId="49" r:id="rId49"/>
  </sheets>
  <definedNames>
    <definedName name="_xlnm.Print_Area" localSheetId="12">'1 гр'!$A$1:$S$24</definedName>
    <definedName name="_xlnm.Print_Area" localSheetId="48">'1 гр (2)'!$A$1:$S$24</definedName>
    <definedName name="_xlnm.Print_Area" localSheetId="11">'2 гр '!$A$1:$S$25</definedName>
    <definedName name="_xlnm.Print_Area" localSheetId="47">'2 гр  (2)'!$A$1:$S$25</definedName>
    <definedName name="_xlnm.Print_Area" localSheetId="4">'гиря 1-2 гр'!#REF!</definedName>
    <definedName name="_xlnm.Print_Area" localSheetId="32">'доярки проф'!$A$1:$H$39</definedName>
    <definedName name="_xlnm.Print_Area" localSheetId="42">'доярки проф (2)'!$A$1:$H$39</definedName>
    <definedName name="_xlnm.Print_Area" localSheetId="31">'доярки сил'!$A$1:$H$38</definedName>
    <definedName name="_xlnm.Print_Area" localSheetId="26">'дояры 1-2 гр (2)'!#REF!</definedName>
    <definedName name="_xlnm.Print_Area" localSheetId="27">'дояры итог'!$A$2:$F$38</definedName>
    <definedName name="_xlnm.Print_Area" localSheetId="29">'дояры муж гим'!$A$1:$G$48</definedName>
    <definedName name="_xlnm.Print_Area" localSheetId="6">'женщ  гиря'!$A$1:$E$34</definedName>
    <definedName name="_xlnm.Print_Area" localSheetId="9">'лыж жен'!$A$1:$I$67</definedName>
    <definedName name="_xlnm.Print_Area" localSheetId="8">'лыж муж'!$B$1:$I$69</definedName>
    <definedName name="_xlnm.Print_Area" localSheetId="7">'лыжи 1-2гр.'!$A$1:$I$126</definedName>
    <definedName name="_xlnm.Print_Area" localSheetId="17">'мех 1-2 гр'!#REF!</definedName>
    <definedName name="_xlnm.Print_Area" localSheetId="18">'мех итог'!$A$2:$F$21</definedName>
    <definedName name="_xlnm.Print_Area" localSheetId="22">'мех проф'!$A$1:$I$40</definedName>
    <definedName name="_xlnm.Print_Area" localSheetId="5">'муж гиря'!$A$1:$K$50</definedName>
    <definedName name="_xlnm.Print_Area" localSheetId="38">'полиат жен (2)'!$A$1:$L$51</definedName>
    <definedName name="_xlnm.Print_Area" localSheetId="35">'полиат муж'!$A$1:$L$53</definedName>
    <definedName name="_xlnm.Print_Area" localSheetId="33">'полиатлон'!#REF!</definedName>
    <definedName name="_xlnm.Print_Area" localSheetId="34">'полит итог'!$A$2:$F$38</definedName>
    <definedName name="_xlnm.Print_Area" localSheetId="13">'Семьи'!$A$1:$O$29</definedName>
    <definedName name="_xlnm.Print_Area" localSheetId="39">'Семьи (2)'!$A$1:$O$29</definedName>
    <definedName name="_xlnm.Print_Area" localSheetId="0">'семьи эс'!$A$1:$I$45</definedName>
    <definedName name="_xlnm.Print_Area" localSheetId="1">'шахматы'!$A$2:$F$38</definedName>
    <definedName name="_xlnm.Print_Area" localSheetId="41">'шахматы (2)'!$A$2:$F$32</definedName>
    <definedName name="_xlnm.Print_Area" localSheetId="2">'шашки'!$A$2:$F$27</definedName>
  </definedNames>
  <calcPr fullCalcOnLoad="1"/>
</workbook>
</file>

<file path=xl/sharedStrings.xml><?xml version="1.0" encoding="utf-8"?>
<sst xmlns="http://schemas.openxmlformats.org/spreadsheetml/2006/main" count="3872" uniqueCount="875">
  <si>
    <t>Бессоновский район</t>
  </si>
  <si>
    <t>Городищенский район</t>
  </si>
  <si>
    <t>Каменский район</t>
  </si>
  <si>
    <t>Колышлейский район</t>
  </si>
  <si>
    <t>Кузнецкий район</t>
  </si>
  <si>
    <t>Мокшанский район</t>
  </si>
  <si>
    <t>Нижнеломовский район</t>
  </si>
  <si>
    <t>Пензенский район</t>
  </si>
  <si>
    <t>Сердобский район</t>
  </si>
  <si>
    <t>Никольский район</t>
  </si>
  <si>
    <t>гиревой</t>
  </si>
  <si>
    <t>дояры</t>
  </si>
  <si>
    <t>механизаторы</t>
  </si>
  <si>
    <t>Бековский район</t>
  </si>
  <si>
    <t>Спасский район</t>
  </si>
  <si>
    <t>Вадинский район</t>
  </si>
  <si>
    <t>Иссинский район</t>
  </si>
  <si>
    <t>Камешкирский район</t>
  </si>
  <si>
    <t>Лунинский район</t>
  </si>
  <si>
    <t>Малосердобинский район</t>
  </si>
  <si>
    <t>Наровчатский район</t>
  </si>
  <si>
    <t>Пачелмский район</t>
  </si>
  <si>
    <t>Сосновоборский район</t>
  </si>
  <si>
    <t>Тамалинский район</t>
  </si>
  <si>
    <t>Шемышейский район</t>
  </si>
  <si>
    <t>Лопатинский район</t>
  </si>
  <si>
    <t>Неверкинский район</t>
  </si>
  <si>
    <t>район</t>
  </si>
  <si>
    <t>вид</t>
  </si>
  <si>
    <t>очки</t>
  </si>
  <si>
    <t>сумма</t>
  </si>
  <si>
    <t>№</t>
  </si>
  <si>
    <t>ФИО</t>
  </si>
  <si>
    <t>Белинский</t>
  </si>
  <si>
    <t>Городищенский</t>
  </si>
  <si>
    <t>Каменский</t>
  </si>
  <si>
    <t>Нагр. №</t>
  </si>
  <si>
    <t>Район</t>
  </si>
  <si>
    <t>Результат</t>
  </si>
  <si>
    <t>Место</t>
  </si>
  <si>
    <t>МУЖЧИНЫ</t>
  </si>
  <si>
    <t>Бековский</t>
  </si>
  <si>
    <t>Камешкирский</t>
  </si>
  <si>
    <t>Лунинский</t>
  </si>
  <si>
    <t>Лопатинский</t>
  </si>
  <si>
    <t>Земетчинский район</t>
  </si>
  <si>
    <t>Белинский район</t>
  </si>
  <si>
    <t>Башмаковский район</t>
  </si>
  <si>
    <t>Сумма</t>
  </si>
  <si>
    <t>Ерофеева Ольга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</si>
  <si>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летних сельских игр Пензенской области </t>
  </si>
  <si>
    <t>№ п/п</t>
  </si>
  <si>
    <t>Эстафета</t>
  </si>
  <si>
    <t>Всего очков</t>
  </si>
  <si>
    <t>рез-т</t>
  </si>
  <si>
    <t>Муленко</t>
  </si>
  <si>
    <t>Командные очки</t>
  </si>
  <si>
    <t>№ нагр.</t>
  </si>
  <si>
    <t>сил. гимнастика</t>
  </si>
  <si>
    <t>Результаты командного первенства соревнований МЕХАНИЗАТОРЫ</t>
  </si>
  <si>
    <t>Вождение трактора</t>
  </si>
  <si>
    <t>800м</t>
  </si>
  <si>
    <t>Результаты командного первенства</t>
  </si>
  <si>
    <t>1 группа</t>
  </si>
  <si>
    <t>2 группа</t>
  </si>
  <si>
    <t>Шемышейка</t>
  </si>
  <si>
    <t>соревнования семей</t>
  </si>
  <si>
    <t>результаты</t>
  </si>
  <si>
    <t>Сосновоборск</t>
  </si>
  <si>
    <t>Н.Ю. Малютина</t>
  </si>
  <si>
    <t>лыжные гонки</t>
  </si>
  <si>
    <t>полиатлон</t>
  </si>
  <si>
    <t>семьи</t>
  </si>
  <si>
    <t>шахматы</t>
  </si>
  <si>
    <t>шашки</t>
  </si>
  <si>
    <t>Главный судья соревнований</t>
  </si>
  <si>
    <t>Главный секретарь соревнований, судья РК</t>
  </si>
  <si>
    <t>25-27 февраля 2011 г.</t>
  </si>
  <si>
    <t>Областные зимние сельские спортивные игры Пензенской области -2011</t>
  </si>
  <si>
    <t>место</t>
  </si>
  <si>
    <t xml:space="preserve">Областные зимние сельские спортивные игры </t>
  </si>
  <si>
    <t>Соревнования по лыжным гонкам</t>
  </si>
  <si>
    <t>рывок</t>
  </si>
  <si>
    <t>толчок</t>
  </si>
  <si>
    <t>2-е</t>
  </si>
  <si>
    <t>очки ком</t>
  </si>
  <si>
    <t>Гиря  мужчины</t>
  </si>
  <si>
    <t>Гиря  женщины</t>
  </si>
  <si>
    <t>ШАШКИ</t>
  </si>
  <si>
    <t>Семьи с девочкой 10-12 лет</t>
  </si>
  <si>
    <t>Семьи с мальчиками 10-12 лет</t>
  </si>
  <si>
    <t>Семьи с мальчиками 13-14 лет</t>
  </si>
  <si>
    <t>папа</t>
  </si>
  <si>
    <t>мама</t>
  </si>
  <si>
    <t>ребенок</t>
  </si>
  <si>
    <t>всего</t>
  </si>
  <si>
    <t>очков</t>
  </si>
  <si>
    <t>очки вид</t>
  </si>
  <si>
    <t>Протокол соревнований по лыжным гонкам</t>
  </si>
  <si>
    <t>Бег на 5 км</t>
  </si>
  <si>
    <t>Время старта</t>
  </si>
  <si>
    <t>Время финиша</t>
  </si>
  <si>
    <t>муж</t>
  </si>
  <si>
    <t>стрельба</t>
  </si>
  <si>
    <t>Результаты личного первенства  полиатлона</t>
  </si>
  <si>
    <t>ЖЕНЩИНЫ</t>
  </si>
  <si>
    <t>Сосновоборский</t>
  </si>
  <si>
    <t>Шукшин Фярид</t>
  </si>
  <si>
    <t>Абжалимов Зиннят</t>
  </si>
  <si>
    <t>Саксонов Руслан</t>
  </si>
  <si>
    <t>Скворцов Александр</t>
  </si>
  <si>
    <t>Сабанов Иван</t>
  </si>
  <si>
    <t>Ярославцева Ольга</t>
  </si>
  <si>
    <t>ДОЯРЫ</t>
  </si>
  <si>
    <t>Бег на 3 км</t>
  </si>
  <si>
    <t>МЕХАНИЗАТОРЫ</t>
  </si>
  <si>
    <t>Малосердобинский</t>
  </si>
  <si>
    <t>Кирасиров Ренат</t>
  </si>
  <si>
    <t>Платонов Григорий</t>
  </si>
  <si>
    <t>Воробьев Александр</t>
  </si>
  <si>
    <t>Еремкин Игорь</t>
  </si>
  <si>
    <t>Беспалова Ольга</t>
  </si>
  <si>
    <t>Кудеркина Луиза</t>
  </si>
  <si>
    <t>Сосновборский</t>
  </si>
  <si>
    <t>Результаты командного первенства соревнований ДОЯРЫ</t>
  </si>
  <si>
    <t>Иванова Ирина</t>
  </si>
  <si>
    <t>Ернеев Гаяз</t>
  </si>
  <si>
    <t>Мусалова Хавва</t>
  </si>
  <si>
    <t>Козырева Кадрия</t>
  </si>
  <si>
    <t>Косолапов Александр</t>
  </si>
  <si>
    <t>Калинкин Александр</t>
  </si>
  <si>
    <t>Безбородова Татьяна</t>
  </si>
  <si>
    <t>Прокаева Алена</t>
  </si>
  <si>
    <t>ПОЛИАТЛОН</t>
  </si>
  <si>
    <t>Результаты командного первенства соревнований ДОЯРКИ</t>
  </si>
  <si>
    <t>жен</t>
  </si>
  <si>
    <t>Шемышейский</t>
  </si>
  <si>
    <t>Кажаева Анна</t>
  </si>
  <si>
    <t>Антошкина Татьяна</t>
  </si>
  <si>
    <t>Семашкина Татьяна</t>
  </si>
  <si>
    <t>Кузнецкий</t>
  </si>
  <si>
    <t>Жильцов Сергей</t>
  </si>
  <si>
    <t>Лифанов Артем</t>
  </si>
  <si>
    <t>Чернышов Сергей</t>
  </si>
  <si>
    <t>Меер Иван</t>
  </si>
  <si>
    <t>Усенков Павел</t>
  </si>
  <si>
    <t>Купцов Дмитрий</t>
  </si>
  <si>
    <t>Купцова Татьяна</t>
  </si>
  <si>
    <t>Феклистова Мария</t>
  </si>
  <si>
    <t>Гуськов Сергей</t>
  </si>
  <si>
    <t>Панимасова Светлана</t>
  </si>
  <si>
    <t>Юженкова Людмила</t>
  </si>
  <si>
    <t>Абросимов Артем</t>
  </si>
  <si>
    <t>Жарков Алексей</t>
  </si>
  <si>
    <t>Коновалов Иван</t>
  </si>
  <si>
    <t>Якушев Виктор</t>
  </si>
  <si>
    <t>Ячменихина Ирина</t>
  </si>
  <si>
    <t>Березина Светлана</t>
  </si>
  <si>
    <t>Исляев Шамиль</t>
  </si>
  <si>
    <t>Дюкин Алексей</t>
  </si>
  <si>
    <t>Агеев Вячеслав</t>
  </si>
  <si>
    <t>Видяева Анна</t>
  </si>
  <si>
    <t>Раваева Светлана</t>
  </si>
  <si>
    <t>Акчерданова Марьям</t>
  </si>
  <si>
    <t>Тухтарова Альбина</t>
  </si>
  <si>
    <t>Сердобский</t>
  </si>
  <si>
    <t>Манышев Алескандр</t>
  </si>
  <si>
    <t>Сидоров Николай</t>
  </si>
  <si>
    <t>Пичугина Оксана</t>
  </si>
  <si>
    <t>Асташкина Оксана</t>
  </si>
  <si>
    <t>Светкин Владимир</t>
  </si>
  <si>
    <t>Модаркин Иван</t>
  </si>
  <si>
    <t>Гришина Юоия</t>
  </si>
  <si>
    <t>Игнашкина Олеся</t>
  </si>
  <si>
    <t>Аверин Алексей</t>
  </si>
  <si>
    <t>Панькин Сергей</t>
  </si>
  <si>
    <t>Овчинникова Галина</t>
  </si>
  <si>
    <t>Свинотупова Людмила</t>
  </si>
  <si>
    <t>М.Сердобинский</t>
  </si>
  <si>
    <t>Башмаковский</t>
  </si>
  <si>
    <t>Гуркин Геннадий</t>
  </si>
  <si>
    <t>Мотова Людмила</t>
  </si>
  <si>
    <t>Пензенский</t>
  </si>
  <si>
    <t>Мамонов Александр</t>
  </si>
  <si>
    <t>Зоткин Анатолий</t>
  </si>
  <si>
    <t>Костромова Елена</t>
  </si>
  <si>
    <t>Царапкина Кристина</t>
  </si>
  <si>
    <t>Бессоновский</t>
  </si>
  <si>
    <t>Адмаев Евгений</t>
  </si>
  <si>
    <t>Гусейникова Анна</t>
  </si>
  <si>
    <t>Пекеткина Ольга</t>
  </si>
  <si>
    <t>Спасский</t>
  </si>
  <si>
    <t>Князев Александр</t>
  </si>
  <si>
    <t>Королев Алексей</t>
  </si>
  <si>
    <t>Фролова Мария</t>
  </si>
  <si>
    <t>Гудкова Юлия</t>
  </si>
  <si>
    <t>Пучков Юрий</t>
  </si>
  <si>
    <t>Филатов Вячеслав</t>
  </si>
  <si>
    <t>Филатова Лариса</t>
  </si>
  <si>
    <t>Земетчинский</t>
  </si>
  <si>
    <t>Сафронов Сергей</t>
  </si>
  <si>
    <t>Рыбаков Андрей</t>
  </si>
  <si>
    <t>Семенова Светлана</t>
  </si>
  <si>
    <t>Асанин Алексей</t>
  </si>
  <si>
    <t>Сазнов Александр</t>
  </si>
  <si>
    <t>Калинкин Роман</t>
  </si>
  <si>
    <t>Дасаев Рифат</t>
  </si>
  <si>
    <t>Горелов Днягир</t>
  </si>
  <si>
    <t>Кудряков Ильдар</t>
  </si>
  <si>
    <t>Банникова Нина</t>
  </si>
  <si>
    <t>Семенов Герасим</t>
  </si>
  <si>
    <t>Горелов Дамир</t>
  </si>
  <si>
    <t>Ишкаев Рафаэль</t>
  </si>
  <si>
    <t>Н-Ломовский</t>
  </si>
  <si>
    <t>Иссинский</t>
  </si>
  <si>
    <t>Бранченков Роман</t>
  </si>
  <si>
    <t>Елисеев Михаил</t>
  </si>
  <si>
    <t>Игнашкина Ольга</t>
  </si>
  <si>
    <t>Быченкова Анна</t>
  </si>
  <si>
    <t>Тамалинский</t>
  </si>
  <si>
    <t>Силин Виталий</t>
  </si>
  <si>
    <t>Прохорова Яна</t>
  </si>
  <si>
    <t>Аравина Марина</t>
  </si>
  <si>
    <t>Соколов Максим</t>
  </si>
  <si>
    <t>Воронин Игорь</t>
  </si>
  <si>
    <t>Стригин Виктор</t>
  </si>
  <si>
    <t>Стригина Наталья</t>
  </si>
  <si>
    <t>Бровкина Лариса</t>
  </si>
  <si>
    <t>Вышкова Ольга</t>
  </si>
  <si>
    <t>Аксенова Дарья</t>
  </si>
  <si>
    <t>Бузин Сергей</t>
  </si>
  <si>
    <t>Бителев Василий</t>
  </si>
  <si>
    <t>Белавин Олег</t>
  </si>
  <si>
    <t>Федяев Сергей</t>
  </si>
  <si>
    <t>Ерошкин Андрей</t>
  </si>
  <si>
    <t>Русаков Михаил</t>
  </si>
  <si>
    <t>Скороспелова Надежда</t>
  </si>
  <si>
    <t>Молчанова Людмила</t>
  </si>
  <si>
    <t>Неверкинский</t>
  </si>
  <si>
    <t>Скорцова Мария</t>
  </si>
  <si>
    <t>Изакова Кристина</t>
  </si>
  <si>
    <t>Маленков Александр</t>
  </si>
  <si>
    <t>Дуньков Анатолий</t>
  </si>
  <si>
    <t>Колышлейский</t>
  </si>
  <si>
    <t>Степанов Василий</t>
  </si>
  <si>
    <t>Пучков Александр</t>
  </si>
  <si>
    <t>Моисеев Андрей</t>
  </si>
  <si>
    <t>Саплин Вадим</t>
  </si>
  <si>
    <t>Жучков Сергей</t>
  </si>
  <si>
    <t>Афанасьев Николай</t>
  </si>
  <si>
    <t>Магдеев Рафаэль</t>
  </si>
  <si>
    <t>Юсупов Рамиль</t>
  </si>
  <si>
    <t>Баландина Александра</t>
  </si>
  <si>
    <t>Дасаев Наиль</t>
  </si>
  <si>
    <t>Дасаева Султания</t>
  </si>
  <si>
    <t>Кудрякова Наиля</t>
  </si>
  <si>
    <t>Вадинский</t>
  </si>
  <si>
    <t>Миронов Сергей</t>
  </si>
  <si>
    <t>Валов Александр</t>
  </si>
  <si>
    <t>Сенин Алексей</t>
  </si>
  <si>
    <t>Почивалова Мария</t>
  </si>
  <si>
    <t>Конкин Николай</t>
  </si>
  <si>
    <t>Тихонов Алексей</t>
  </si>
  <si>
    <t>Ульянов Евгений</t>
  </si>
  <si>
    <t>Бажанова Елена</t>
  </si>
  <si>
    <t>Мокшанский</t>
  </si>
  <si>
    <t>Масленников Денис</t>
  </si>
  <si>
    <t>Тарарутантов Сергей</t>
  </si>
  <si>
    <t>Масленникова Дарья</t>
  </si>
  <si>
    <t>Максин Виктор</t>
  </si>
  <si>
    <t>Рамазанов Руслан</t>
  </si>
  <si>
    <t>Мещеряков Владимир</t>
  </si>
  <si>
    <t xml:space="preserve">Протокол соревнований </t>
  </si>
  <si>
    <t>Дрындин Иван</t>
  </si>
  <si>
    <t>Андрюшкина Аля</t>
  </si>
  <si>
    <t>Антошкин Дмитрий</t>
  </si>
  <si>
    <t>Глумскова Юлия</t>
  </si>
  <si>
    <t>Вычегжанина Юлия</t>
  </si>
  <si>
    <t>Челмаева Вера</t>
  </si>
  <si>
    <t>Горелова Надия</t>
  </si>
  <si>
    <t>Кожевникова Екатерина</t>
  </si>
  <si>
    <t>Афонина Елена</t>
  </si>
  <si>
    <t>Неверкенский</t>
  </si>
  <si>
    <t>Грантова Елена</t>
  </si>
  <si>
    <t>Наровчатский</t>
  </si>
  <si>
    <t>Прудина Анна</t>
  </si>
  <si>
    <t>Ченакина Алена</t>
  </si>
  <si>
    <t>Южилова Людмила</t>
  </si>
  <si>
    <t>Акчердакова Марьям</t>
  </si>
  <si>
    <t xml:space="preserve">Гришина Юлия </t>
  </si>
  <si>
    <t>Семенова Ольга</t>
  </si>
  <si>
    <t>Осокина Светлана</t>
  </si>
  <si>
    <t>Теплухина-Пестова Екатерина</t>
  </si>
  <si>
    <t>Казурова Екатерина</t>
  </si>
  <si>
    <t>Тарасова Жанна</t>
  </si>
  <si>
    <t>Андрюшкина Анна</t>
  </si>
  <si>
    <t>Маслова Мария</t>
  </si>
  <si>
    <t>Чадаева Оксана</t>
  </si>
  <si>
    <t>Понимасова Светлана</t>
  </si>
  <si>
    <t>Ширяева Альфия</t>
  </si>
  <si>
    <t>Саврасова Екатерина</t>
  </si>
  <si>
    <t>Зюзина Надежда</t>
  </si>
  <si>
    <t>Ломовский</t>
  </si>
  <si>
    <t>Серебрякова Анна</t>
  </si>
  <si>
    <t>Ильдейкина Юля</t>
  </si>
  <si>
    <t>Нелюбина Ольга</t>
  </si>
  <si>
    <t xml:space="preserve">Асташкина Оксана </t>
  </si>
  <si>
    <t>Вычегжанин Валерий</t>
  </si>
  <si>
    <t>Козлов Дмитрий</t>
  </si>
  <si>
    <t>Бородулин Олег</t>
  </si>
  <si>
    <t xml:space="preserve">Филатов Вячеслав </t>
  </si>
  <si>
    <t>Сюсюкин Дмитрий</t>
  </si>
  <si>
    <t>Барышев Денис</t>
  </si>
  <si>
    <t>Городищинский</t>
  </si>
  <si>
    <t xml:space="preserve">Коновалов Константин </t>
  </si>
  <si>
    <t>Косарев Алексанедр</t>
  </si>
  <si>
    <t>Просеков Сергей</t>
  </si>
  <si>
    <t>Марышев Александр</t>
  </si>
  <si>
    <t>Маркин Николай</t>
  </si>
  <si>
    <t>Барков Дмитрий</t>
  </si>
  <si>
    <t>Дрожников Михаил</t>
  </si>
  <si>
    <t>Моисеев Сергей</t>
  </si>
  <si>
    <t xml:space="preserve">Пучков Юрий </t>
  </si>
  <si>
    <t>Кожевников Александр</t>
  </si>
  <si>
    <t>Прокаев Сергей</t>
  </si>
  <si>
    <t>М-Сердобинский</t>
  </si>
  <si>
    <t>Филин Андрей</t>
  </si>
  <si>
    <t xml:space="preserve">Русаков Михаил </t>
  </si>
  <si>
    <t>Железняков Павел</t>
  </si>
  <si>
    <t>Иваненко Константин</t>
  </si>
  <si>
    <t>Салмин Вадим</t>
  </si>
  <si>
    <t>Белов Александр</t>
  </si>
  <si>
    <t>Бобров Максим</t>
  </si>
  <si>
    <t>Егоров Валерий</t>
  </si>
  <si>
    <t>Пчелинцев Денис</t>
  </si>
  <si>
    <t>Храмовы</t>
  </si>
  <si>
    <t>Зайцевы</t>
  </si>
  <si>
    <t>Ильясовы</t>
  </si>
  <si>
    <t>Баксаковы</t>
  </si>
  <si>
    <t>Зябировы</t>
  </si>
  <si>
    <t>Воробьевы</t>
  </si>
  <si>
    <t>Мсердобинский</t>
  </si>
  <si>
    <t>Антошкины</t>
  </si>
  <si>
    <t>Юдины</t>
  </si>
  <si>
    <t>Банниковы</t>
  </si>
  <si>
    <t>Сорокины</t>
  </si>
  <si>
    <t>Храмов Алексей</t>
  </si>
  <si>
    <t>Юдин Алексей</t>
  </si>
  <si>
    <t>Баксаков Алексей</t>
  </si>
  <si>
    <t>Муленко Алексей</t>
  </si>
  <si>
    <t>Зайцев Николай</t>
  </si>
  <si>
    <t>Антошкин Алдександр</t>
  </si>
  <si>
    <t>Зябиров Салих</t>
  </si>
  <si>
    <t>Щербаков Алексей</t>
  </si>
  <si>
    <t>Н.Ломовский</t>
  </si>
  <si>
    <t>Банников Владимир</t>
  </si>
  <si>
    <t>СЕМЬИ</t>
  </si>
  <si>
    <t>Храмова Татьяна</t>
  </si>
  <si>
    <t>Юдина Анна</t>
  </si>
  <si>
    <t>Баксакова Наталья</t>
  </si>
  <si>
    <t>Муленко Елена</t>
  </si>
  <si>
    <t>Зайцева Елена</t>
  </si>
  <si>
    <t>Зябирова Алсу</t>
  </si>
  <si>
    <t>Сорокина Наталья</t>
  </si>
  <si>
    <t>Щербакова Валентина</t>
  </si>
  <si>
    <t>Воробьева Луиза</t>
  </si>
  <si>
    <t>Исляева Кадрия</t>
  </si>
  <si>
    <t>Юдина Светлана</t>
  </si>
  <si>
    <t>Баксаков Александр</t>
  </si>
  <si>
    <t>Муленко Никита</t>
  </si>
  <si>
    <t>Зайцев Александр</t>
  </si>
  <si>
    <t>Антошкина Ирина</t>
  </si>
  <si>
    <t>Зябирова Алиса</t>
  </si>
  <si>
    <t>Сорокина Екатерина</t>
  </si>
  <si>
    <t>Щербакова Кристина</t>
  </si>
  <si>
    <t>Банникова Виктория</t>
  </si>
  <si>
    <t>Воробьева Анастасия</t>
  </si>
  <si>
    <t>Исляев Радик</t>
  </si>
  <si>
    <t>Силовая гимнастика</t>
  </si>
  <si>
    <t>Профессиональный конкурс</t>
  </si>
  <si>
    <t>27.02.2011г.</t>
  </si>
  <si>
    <t>10.00</t>
  </si>
  <si>
    <t>16.00</t>
  </si>
  <si>
    <t>Акопян Мария</t>
  </si>
  <si>
    <t>Ячменев Евгений</t>
  </si>
  <si>
    <t>Усков Николай</t>
  </si>
  <si>
    <t>Елевич Светлана</t>
  </si>
  <si>
    <t>Матюшенко Андрей</t>
  </si>
  <si>
    <t>Манышев Андрей</t>
  </si>
  <si>
    <t>Карпов Евгений</t>
  </si>
  <si>
    <t>Медведева Анна</t>
  </si>
  <si>
    <t>Кукушкина Ольга</t>
  </si>
  <si>
    <t>Саакян Артур</t>
  </si>
  <si>
    <t>Каштанов Дмитрий</t>
  </si>
  <si>
    <t>Козурова Екатерина</t>
  </si>
  <si>
    <t>Криушина Кристина</t>
  </si>
  <si>
    <t>Маношина Татьяна</t>
  </si>
  <si>
    <t>Ксенченко Анастасия</t>
  </si>
  <si>
    <t>Стугахова Любовь</t>
  </si>
  <si>
    <t>Фадина Татьяна</t>
  </si>
  <si>
    <t>Феклистова Марина</t>
  </si>
  <si>
    <t>Какулина Галина</t>
  </si>
  <si>
    <t>Баюрова Нина</t>
  </si>
  <si>
    <t>Абазина Елена</t>
  </si>
  <si>
    <t>Брызгалина Олеся</t>
  </si>
  <si>
    <t>Кулагина Екатерина</t>
  </si>
  <si>
    <t>Мокшанский Л</t>
  </si>
  <si>
    <t>до 60 кг</t>
  </si>
  <si>
    <t>до 70 кг</t>
  </si>
  <si>
    <t>свыше 70 кг</t>
  </si>
  <si>
    <t>25.02.2011 г</t>
  </si>
  <si>
    <t>Чабан Дмитрий</t>
  </si>
  <si>
    <t>Юдаев Александр</t>
  </si>
  <si>
    <t>Шиндеркин Алик</t>
  </si>
  <si>
    <t>Никишов Владимир</t>
  </si>
  <si>
    <t>Зайчикова Людмила</t>
  </si>
  <si>
    <t>Клешнева Юлия</t>
  </si>
  <si>
    <t>Скудина Юлия</t>
  </si>
  <si>
    <t>Бег на 2 км</t>
  </si>
  <si>
    <t>Сорокин Сергей</t>
  </si>
  <si>
    <t>девочки, мальчики</t>
  </si>
  <si>
    <t>Крестьянскова Ирина</t>
  </si>
  <si>
    <t>Потина Любовь</t>
  </si>
  <si>
    <t>Трантова Елена</t>
  </si>
  <si>
    <t>Мадарькин Иван</t>
  </si>
  <si>
    <t>Леуткин Алексей</t>
  </si>
  <si>
    <t>Назаров Сергей</t>
  </si>
  <si>
    <t>Семашкин Иван</t>
  </si>
  <si>
    <t>Петайкина Ольга</t>
  </si>
  <si>
    <t>Свинолупова Людмила</t>
  </si>
  <si>
    <t>Гришина Юлия</t>
  </si>
  <si>
    <t>Акчердакова Альбина</t>
  </si>
  <si>
    <t>Прозорова Яна</t>
  </si>
  <si>
    <t>Гусятникова Анна</t>
  </si>
  <si>
    <t>Скворцова Мария</t>
  </si>
  <si>
    <t>Почевалова Мария</t>
  </si>
  <si>
    <t>Папенькин Сергей</t>
  </si>
  <si>
    <t>Модарькин Иван</t>
  </si>
  <si>
    <t>Шиндяпкин Олег</t>
  </si>
  <si>
    <t>Норовчатский</t>
  </si>
  <si>
    <t>Тарутантов Сергей</t>
  </si>
  <si>
    <t>Жирков Алексей</t>
  </si>
  <si>
    <t>Чебан Дмитрий</t>
  </si>
  <si>
    <t>Баронин Игорь</t>
  </si>
  <si>
    <t>26.02.2011 г.</t>
  </si>
  <si>
    <t>27.02.2011 г.</t>
  </si>
  <si>
    <t>Возраст</t>
  </si>
  <si>
    <t>д13-14</t>
  </si>
  <si>
    <t>д10-12</t>
  </si>
  <si>
    <t>м13-14</t>
  </si>
  <si>
    <t>м10-12</t>
  </si>
  <si>
    <t>Комбинированная эстафета</t>
  </si>
  <si>
    <t>19.52</t>
  </si>
  <si>
    <t>10.44</t>
  </si>
  <si>
    <t>11.03</t>
  </si>
  <si>
    <t>1</t>
  </si>
  <si>
    <t>2</t>
  </si>
  <si>
    <t>12.39</t>
  </si>
  <si>
    <t>3</t>
  </si>
  <si>
    <t>Щербаковы</t>
  </si>
  <si>
    <t>15.15</t>
  </si>
  <si>
    <t>4</t>
  </si>
  <si>
    <t>15.20</t>
  </si>
  <si>
    <t>16.44</t>
  </si>
  <si>
    <t>18.42</t>
  </si>
  <si>
    <t>18.50</t>
  </si>
  <si>
    <t>19.05</t>
  </si>
  <si>
    <t>19.32</t>
  </si>
  <si>
    <t>21.29</t>
  </si>
  <si>
    <t>5</t>
  </si>
  <si>
    <t>6</t>
  </si>
  <si>
    <t>7.15</t>
  </si>
  <si>
    <t>7.20</t>
  </si>
  <si>
    <t>8.19</t>
  </si>
  <si>
    <t>8.20</t>
  </si>
  <si>
    <t>9.41</t>
  </si>
  <si>
    <t>10.41</t>
  </si>
  <si>
    <t>10.48</t>
  </si>
  <si>
    <t>11.09</t>
  </si>
  <si>
    <t>11.10</t>
  </si>
  <si>
    <t>13.32</t>
  </si>
  <si>
    <t>13.56</t>
  </si>
  <si>
    <t>14.34</t>
  </si>
  <si>
    <t>Марушко Михаил</t>
  </si>
  <si>
    <t>Вычегжанин Валера</t>
  </si>
  <si>
    <t>Аринчин Иван</t>
  </si>
  <si>
    <t>Косырев Александр</t>
  </si>
  <si>
    <t>Попина Любовь</t>
  </si>
  <si>
    <t>Чепассина Алина</t>
  </si>
  <si>
    <t>Степашкин Иван</t>
  </si>
  <si>
    <t>Сенашкина Татьяна</t>
  </si>
  <si>
    <t>Ильдейкина Юлия</t>
  </si>
  <si>
    <t>Кожевникова</t>
  </si>
  <si>
    <t>Очки</t>
  </si>
  <si>
    <t>Зюзина</t>
  </si>
  <si>
    <t>Асташкина</t>
  </si>
  <si>
    <t>Пичугина</t>
  </si>
  <si>
    <t>Андрюшкина</t>
  </si>
  <si>
    <t>Почивалова</t>
  </si>
  <si>
    <t>Серебрякова</t>
  </si>
  <si>
    <t>Тарасова</t>
  </si>
  <si>
    <t>Семашкина</t>
  </si>
  <si>
    <t>Антошкина</t>
  </si>
  <si>
    <t>Масленникова</t>
  </si>
  <si>
    <t>Нелюбина</t>
  </si>
  <si>
    <t>Ильдейкина</t>
  </si>
  <si>
    <t>Баландина</t>
  </si>
  <si>
    <t>Понимасова</t>
  </si>
  <si>
    <t>Южилова</t>
  </si>
  <si>
    <t>Маслова</t>
  </si>
  <si>
    <t>Прудина</t>
  </si>
  <si>
    <t>Афонина</t>
  </si>
  <si>
    <t>Казурова</t>
  </si>
  <si>
    <t>Семенова</t>
  </si>
  <si>
    <t>Теплухина</t>
  </si>
  <si>
    <t>Саврасова</t>
  </si>
  <si>
    <t>Ширяева</t>
  </si>
  <si>
    <t>Горелова</t>
  </si>
  <si>
    <t>Акчердыкова</t>
  </si>
  <si>
    <t>Ченакина</t>
  </si>
  <si>
    <t>Потина</t>
  </si>
  <si>
    <t>Осокина</t>
  </si>
  <si>
    <t>Скудина</t>
  </si>
  <si>
    <t>Трантова</t>
  </si>
  <si>
    <t>Молчанова</t>
  </si>
  <si>
    <t>Скороспелова</t>
  </si>
  <si>
    <t>Крестьянскова</t>
  </si>
  <si>
    <t>Челмаева</t>
  </si>
  <si>
    <t>Андреев Анатолий</t>
  </si>
  <si>
    <t>Пенза</t>
  </si>
  <si>
    <t>вк</t>
  </si>
  <si>
    <t>Челмакин Николай</t>
  </si>
  <si>
    <t>Щегольков Владимир</t>
  </si>
  <si>
    <t>Косарев Александр</t>
  </si>
  <si>
    <t>12.00</t>
  </si>
  <si>
    <t>04.24</t>
  </si>
  <si>
    <t>07.43</t>
  </si>
  <si>
    <t>09.58</t>
  </si>
  <si>
    <t>13.36</t>
  </si>
  <si>
    <t>05.37</t>
  </si>
  <si>
    <t>13.58</t>
  </si>
  <si>
    <t>07.25</t>
  </si>
  <si>
    <t>05.10</t>
  </si>
  <si>
    <t>06.02</t>
  </si>
  <si>
    <t>12.51</t>
  </si>
  <si>
    <t>04.27</t>
  </si>
  <si>
    <t>07.11</t>
  </si>
  <si>
    <t>до 65 кг</t>
  </si>
  <si>
    <t>Саломахин Алексей</t>
  </si>
  <si>
    <t>Ельков Павел</t>
  </si>
  <si>
    <t>Метальников Евгений</t>
  </si>
  <si>
    <t>Сазыкин Виктор</t>
  </si>
  <si>
    <t>Антошкин Александр</t>
  </si>
  <si>
    <t>Л</t>
  </si>
  <si>
    <t>Агишев Рамиль</t>
  </si>
  <si>
    <t>26,5</t>
  </si>
  <si>
    <t>до 75 кг</t>
  </si>
  <si>
    <t>Гамбарчаев Эльдар</t>
  </si>
  <si>
    <t>Курдюков Эльдар</t>
  </si>
  <si>
    <t>17.5</t>
  </si>
  <si>
    <t>Логунов Александр</t>
  </si>
  <si>
    <t>до 80 кг</t>
  </si>
  <si>
    <t>Юмакулов Рамиль</t>
  </si>
  <si>
    <t>Неыверкинский</t>
  </si>
  <si>
    <t>Простов Станислав</t>
  </si>
  <si>
    <t>Дементьев Александр</t>
  </si>
  <si>
    <t>до 90- кг</t>
  </si>
  <si>
    <t>Якунин Александр</t>
  </si>
  <si>
    <t>Пономарев Александр</t>
  </si>
  <si>
    <t>Павлукин Вячеслав</t>
  </si>
  <si>
    <t>Сулейманов Дмитрий</t>
  </si>
  <si>
    <t>св90 кг</t>
  </si>
  <si>
    <t xml:space="preserve">Декин Иван </t>
  </si>
  <si>
    <t>Нарбеков Ра</t>
  </si>
  <si>
    <t>Федоров Владимир</t>
  </si>
  <si>
    <t>Сериков Дмитрий</t>
  </si>
  <si>
    <t>Циликов Николай</t>
  </si>
  <si>
    <t>Ягудин Ринат</t>
  </si>
  <si>
    <t>Салов Игорь</t>
  </si>
  <si>
    <t>Семенов Павел</t>
  </si>
  <si>
    <t>Саламахин</t>
  </si>
  <si>
    <t>Дементьев</t>
  </si>
  <si>
    <t>Ельков</t>
  </si>
  <si>
    <t>Воробьев</t>
  </si>
  <si>
    <t>Агишев</t>
  </si>
  <si>
    <t>Сулейманов</t>
  </si>
  <si>
    <t>Сазыкин</t>
  </si>
  <si>
    <t>Пономарев</t>
  </si>
  <si>
    <t>Метальников</t>
  </si>
  <si>
    <t>Логунов</t>
  </si>
  <si>
    <t>Миронов</t>
  </si>
  <si>
    <t>Валов</t>
  </si>
  <si>
    <t>Федоров</t>
  </si>
  <si>
    <t>Курдюков</t>
  </si>
  <si>
    <t>Горелов</t>
  </si>
  <si>
    <t>Елисеев</t>
  </si>
  <si>
    <t>Салов</t>
  </si>
  <si>
    <t>Бузин</t>
  </si>
  <si>
    <t>Барков</t>
  </si>
  <si>
    <t>Земетчиский</t>
  </si>
  <si>
    <t>Гамбардчаев</t>
  </si>
  <si>
    <t>Простов</t>
  </si>
  <si>
    <t>Юмакулов</t>
  </si>
  <si>
    <t>Нарбеков</t>
  </si>
  <si>
    <t>Адмаев</t>
  </si>
  <si>
    <t>Семенов</t>
  </si>
  <si>
    <t>Павлукин</t>
  </si>
  <si>
    <t>Сериков</t>
  </si>
  <si>
    <t>Якунин</t>
  </si>
  <si>
    <t>Целиков</t>
  </si>
  <si>
    <t>Декин</t>
  </si>
  <si>
    <t>Ернеев</t>
  </si>
  <si>
    <t>ГИРЯ</t>
  </si>
  <si>
    <t xml:space="preserve"> </t>
  </si>
  <si>
    <t>Феклистова</t>
  </si>
  <si>
    <t>11,09</t>
  </si>
  <si>
    <t>11,24</t>
  </si>
  <si>
    <t>12,47</t>
  </si>
  <si>
    <t>12,52</t>
  </si>
  <si>
    <t>13,03</t>
  </si>
  <si>
    <t>13,11</t>
  </si>
  <si>
    <t>13,20</t>
  </si>
  <si>
    <t>13,44</t>
  </si>
  <si>
    <t>14,05</t>
  </si>
  <si>
    <t>16,59</t>
  </si>
  <si>
    <t>14,59</t>
  </si>
  <si>
    <t>19,20</t>
  </si>
  <si>
    <t>15,21</t>
  </si>
  <si>
    <t>15,38</t>
  </si>
  <si>
    <t>15,41</t>
  </si>
  <si>
    <t>15,56</t>
  </si>
  <si>
    <t>15,52</t>
  </si>
  <si>
    <t>16,11</t>
  </si>
  <si>
    <t>16,09</t>
  </si>
  <si>
    <t>16,47</t>
  </si>
  <si>
    <t>16,43</t>
  </si>
  <si>
    <t>19,40</t>
  </si>
  <si>
    <t>18,15</t>
  </si>
  <si>
    <t>17,23</t>
  </si>
  <si>
    <t>17,44</t>
  </si>
  <si>
    <t>20,19</t>
  </si>
  <si>
    <t>27,39</t>
  </si>
  <si>
    <t>20,54</t>
  </si>
  <si>
    <t>21,36</t>
  </si>
  <si>
    <t>22,50</t>
  </si>
  <si>
    <t>21,38</t>
  </si>
  <si>
    <t>21,49</t>
  </si>
  <si>
    <t>24,46</t>
  </si>
  <si>
    <t>23,56</t>
  </si>
  <si>
    <t>24,32</t>
  </si>
  <si>
    <t>26,17</t>
  </si>
  <si>
    <t>29,24</t>
  </si>
  <si>
    <t>38,48</t>
  </si>
  <si>
    <t>32,29</t>
  </si>
  <si>
    <t xml:space="preserve">   </t>
  </si>
  <si>
    <t>25-26.02.2011</t>
  </si>
  <si>
    <t>25-26.02.2011 г.</t>
  </si>
  <si>
    <t xml:space="preserve">Еремкин </t>
  </si>
  <si>
    <t>Сборка разборка</t>
  </si>
  <si>
    <t>25-27.02.2011</t>
  </si>
  <si>
    <t>Филин Виталий</t>
  </si>
  <si>
    <t>Яковлев Александр</t>
  </si>
  <si>
    <t>25-27,02.2011г.</t>
  </si>
  <si>
    <t>Макдеев</t>
  </si>
  <si>
    <t>Юсупов</t>
  </si>
  <si>
    <t>Дрындин</t>
  </si>
  <si>
    <t>Сенин</t>
  </si>
  <si>
    <t>Сидоров</t>
  </si>
  <si>
    <t>Маршев</t>
  </si>
  <si>
    <t>Вычегжанин</t>
  </si>
  <si>
    <t>Масленников</t>
  </si>
  <si>
    <t>Бородулин</t>
  </si>
  <si>
    <t>Железняков</t>
  </si>
  <si>
    <t>Чернышов</t>
  </si>
  <si>
    <t>Жильцов</t>
  </si>
  <si>
    <t>Матарикин</t>
  </si>
  <si>
    <t>Барышев</t>
  </si>
  <si>
    <t>Дасаев</t>
  </si>
  <si>
    <t>Пчелинцев</t>
  </si>
  <si>
    <t>Сюсюкин</t>
  </si>
  <si>
    <t>Леуткин</t>
  </si>
  <si>
    <t>Пучков</t>
  </si>
  <si>
    <t>Филатов</t>
  </si>
  <si>
    <t>Белов</t>
  </si>
  <si>
    <t>Семашкин</t>
  </si>
  <si>
    <t>Сафронов</t>
  </si>
  <si>
    <t>Рыбаков</t>
  </si>
  <si>
    <t>Дюкин</t>
  </si>
  <si>
    <t>Моисеев</t>
  </si>
  <si>
    <t>Салмин</t>
  </si>
  <si>
    <t>Иваненко</t>
  </si>
  <si>
    <t>Саакян</t>
  </si>
  <si>
    <t>Козлов</t>
  </si>
  <si>
    <t>Косарев</t>
  </si>
  <si>
    <t>Прокаев</t>
  </si>
  <si>
    <t>Просеков</t>
  </si>
  <si>
    <t>Егоров</t>
  </si>
  <si>
    <t>Назаров</t>
  </si>
  <si>
    <t>Дрожников</t>
  </si>
  <si>
    <t>Русаков</t>
  </si>
  <si>
    <t>Маркин</t>
  </si>
  <si>
    <t>Филин</t>
  </si>
  <si>
    <t>Коновалов</t>
  </si>
  <si>
    <t>Бобров</t>
  </si>
  <si>
    <t>Акчердакова Мария</t>
  </si>
  <si>
    <t>Коновалов Константин</t>
  </si>
  <si>
    <t>Малышев Александр</t>
  </si>
  <si>
    <t>Асокина Светлана</t>
  </si>
  <si>
    <t>Протокол соревнований</t>
  </si>
  <si>
    <t>ЛЫЖНАЯ  ЭСТАФЕТА</t>
  </si>
  <si>
    <t>Т.Т.Кондракова</t>
  </si>
  <si>
    <t>Т.Т. Кондракова</t>
  </si>
  <si>
    <t>25-27.02.2011г.</t>
  </si>
  <si>
    <t>2.31,4</t>
  </si>
  <si>
    <t>3.11,66</t>
  </si>
  <si>
    <t>2.49,63</t>
  </si>
  <si>
    <t>4.17,69</t>
  </si>
  <si>
    <t>2.42,43</t>
  </si>
  <si>
    <t>2.39,95</t>
  </si>
  <si>
    <t>3.01,43</t>
  </si>
  <si>
    <t>4.05,89</t>
  </si>
  <si>
    <t>1.01,00</t>
  </si>
  <si>
    <t>1.17,50</t>
  </si>
  <si>
    <t>3.13,30</t>
  </si>
  <si>
    <t>2.40,11</t>
  </si>
  <si>
    <t>1.02,00</t>
  </si>
  <si>
    <t>2.45,68</t>
  </si>
  <si>
    <t>2.26,76</t>
  </si>
  <si>
    <t>2.39.95</t>
  </si>
  <si>
    <t>2.40.11</t>
  </si>
  <si>
    <t>2.45.68</t>
  </si>
  <si>
    <t>3.01.43</t>
  </si>
  <si>
    <t>3.13.66</t>
  </si>
  <si>
    <t>3.13.30</t>
  </si>
  <si>
    <t>4.05.89</t>
  </si>
  <si>
    <t>2.31.4</t>
  </si>
  <si>
    <t>2.42.43</t>
  </si>
  <si>
    <t>4.17.69</t>
  </si>
  <si>
    <t>2.26.76</t>
  </si>
  <si>
    <t>2.49.63</t>
  </si>
  <si>
    <t>7</t>
  </si>
  <si>
    <t>300</t>
  </si>
  <si>
    <t>270</t>
  </si>
  <si>
    <t>245</t>
  </si>
  <si>
    <t>225</t>
  </si>
  <si>
    <t>210</t>
  </si>
  <si>
    <t>200</t>
  </si>
  <si>
    <t>31.18</t>
  </si>
  <si>
    <t>38.53</t>
  </si>
  <si>
    <t>32.20</t>
  </si>
  <si>
    <t>53.62</t>
  </si>
  <si>
    <t>42.89</t>
  </si>
  <si>
    <t>50.59</t>
  </si>
  <si>
    <t>1.00.27</t>
  </si>
  <si>
    <t>48.88</t>
  </si>
  <si>
    <t>37.27</t>
  </si>
  <si>
    <t>39.39</t>
  </si>
  <si>
    <t>38.12</t>
  </si>
  <si>
    <t>38.67</t>
  </si>
  <si>
    <t>39.10</t>
  </si>
  <si>
    <t>46.45</t>
  </si>
  <si>
    <t>39.67</t>
  </si>
  <si>
    <t>44.45</t>
  </si>
  <si>
    <t>39.13</t>
  </si>
  <si>
    <t>54.18</t>
  </si>
  <si>
    <t>48.96</t>
  </si>
  <si>
    <t>42.05</t>
  </si>
  <si>
    <t>34.52</t>
  </si>
  <si>
    <t>35.83</t>
  </si>
  <si>
    <t>49.71</t>
  </si>
  <si>
    <t>41.67</t>
  </si>
  <si>
    <t>43.73</t>
  </si>
  <si>
    <t>32.12</t>
  </si>
  <si>
    <t>32.67</t>
  </si>
  <si>
    <t>25-27.02.2011 г.</t>
  </si>
  <si>
    <t>12.5</t>
  </si>
  <si>
    <t>0</t>
  </si>
  <si>
    <t>16.5</t>
  </si>
  <si>
    <t>17</t>
  </si>
  <si>
    <t>12</t>
  </si>
  <si>
    <t>15.5</t>
  </si>
  <si>
    <t>16,5</t>
  </si>
  <si>
    <t>11.5</t>
  </si>
  <si>
    <t>9</t>
  </si>
  <si>
    <t>19</t>
  </si>
  <si>
    <t>15</t>
  </si>
  <si>
    <t>13,5</t>
  </si>
  <si>
    <t>19.5</t>
  </si>
  <si>
    <t>2.22</t>
  </si>
  <si>
    <t>1.40</t>
  </si>
  <si>
    <t>1.47</t>
  </si>
  <si>
    <t>2.48</t>
  </si>
  <si>
    <t>2.08</t>
  </si>
  <si>
    <t>1.53</t>
  </si>
  <si>
    <t>2.49</t>
  </si>
  <si>
    <t>2.23</t>
  </si>
  <si>
    <t>2.33</t>
  </si>
  <si>
    <t>2.56</t>
  </si>
  <si>
    <t>5.19</t>
  </si>
  <si>
    <t>3.02</t>
  </si>
  <si>
    <t>2.47</t>
  </si>
  <si>
    <t>3.08</t>
  </si>
  <si>
    <t>2.32</t>
  </si>
  <si>
    <t>1.35</t>
  </si>
  <si>
    <t>2.05</t>
  </si>
  <si>
    <t>5.05</t>
  </si>
  <si>
    <t>4.33</t>
  </si>
  <si>
    <t>3.38</t>
  </si>
  <si>
    <t>3.10</t>
  </si>
  <si>
    <t>2.21</t>
  </si>
  <si>
    <t>120</t>
  </si>
  <si>
    <t>108</t>
  </si>
  <si>
    <t>98</t>
  </si>
  <si>
    <t>90</t>
  </si>
  <si>
    <t>85</t>
  </si>
  <si>
    <t>82</t>
  </si>
  <si>
    <t>79</t>
  </si>
  <si>
    <t>76</t>
  </si>
  <si>
    <t>74</t>
  </si>
  <si>
    <t>72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</si>
  <si>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</si>
  <si>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</si>
  <si>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</si>
  <si>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</si>
  <si>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</si>
  <si>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</si>
  <si>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</si>
  <si>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</si>
  <si>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</si>
  <si>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</si>
  <si>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</si>
  <si>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</si>
  <si>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1,32</t>
  </si>
  <si>
    <t>1,49</t>
  </si>
  <si>
    <t>1,58</t>
  </si>
  <si>
    <t>2,33</t>
  </si>
  <si>
    <t>2,00</t>
  </si>
  <si>
    <t>2,05</t>
  </si>
  <si>
    <t>2,08</t>
  </si>
  <si>
    <t>1,35</t>
  </si>
  <si>
    <t>1,57</t>
  </si>
  <si>
    <t>5,40</t>
  </si>
  <si>
    <t>2,20</t>
  </si>
  <si>
    <t>2,52</t>
  </si>
  <si>
    <t>1,41</t>
  </si>
  <si>
    <t>1,51</t>
  </si>
  <si>
    <t>3,03</t>
  </si>
  <si>
    <t>2,22</t>
  </si>
  <si>
    <t>3,34</t>
  </si>
  <si>
    <t>1,38</t>
  </si>
  <si>
    <t>3,51</t>
  </si>
  <si>
    <t>2,17</t>
  </si>
  <si>
    <t>1,55</t>
  </si>
  <si>
    <t>1,33</t>
  </si>
  <si>
    <t>2,50</t>
  </si>
  <si>
    <t>2,58</t>
  </si>
  <si>
    <t>1,59</t>
  </si>
  <si>
    <t>2,24</t>
  </si>
  <si>
    <t>2,42</t>
  </si>
  <si>
    <t>2,04</t>
  </si>
  <si>
    <t>Ерошкин Игорь</t>
  </si>
  <si>
    <t>58</t>
  </si>
  <si>
    <t>57</t>
  </si>
  <si>
    <t>56</t>
  </si>
  <si>
    <t>55</t>
  </si>
  <si>
    <t>54</t>
  </si>
  <si>
    <t>53</t>
  </si>
  <si>
    <t>52</t>
  </si>
  <si>
    <t>51</t>
  </si>
  <si>
    <t>2,40</t>
  </si>
  <si>
    <t>2,34</t>
  </si>
  <si>
    <t>25-27.2011 г.</t>
  </si>
  <si>
    <t>н/с</t>
  </si>
  <si>
    <t>Потешкин Николай</t>
  </si>
  <si>
    <t>Панкратова Наталья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</si>
</sst>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</numFmts>
  <fonts count="3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26" borderId="11" xfId="0" applyFont="1" applyFill="1" applyBorder="1" applyAlignment="1">
      <alignment wrapText="1"/>
    </xf>
    <xf numFmtId="0" fontId="5" fillId="26" borderId="12" xfId="0" applyFont="1" applyFill="1" applyBorder="1" applyAlignment="1">
      <alignment wrapText="1"/>
    </xf>
    <xf numFmtId="0" fontId="5" fillId="2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2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6" borderId="17" xfId="0" applyFont="1" applyFill="1" applyBorder="1" applyAlignment="1">
      <alignment wrapText="1"/>
    </xf>
    <xf numFmtId="0" fontId="5" fillId="26" borderId="13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2" borderId="18" xfId="0" applyFont="1" applyFill="1" applyBorder="1" applyAlignment="1">
      <alignment horizontal="center" wrapText="1"/>
    </xf>
    <xf numFmtId="0" fontId="5" fillId="26" borderId="17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0" fillId="15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25" borderId="10" xfId="0" applyFill="1" applyBorder="1" applyAlignment="1">
      <alignment/>
    </xf>
    <xf numFmtId="14" fontId="0" fillId="0" borderId="0" xfId="0" applyNumberFormat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5" borderId="0" xfId="0" applyFont="1" applyFill="1" applyAlignment="1">
      <alignment/>
    </xf>
    <xf numFmtId="189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22" borderId="10" xfId="0" applyNumberFormat="1" applyFont="1" applyFill="1" applyBorder="1" applyAlignment="1">
      <alignment horizontal="center"/>
    </xf>
    <xf numFmtId="49" fontId="5" fillId="15" borderId="10" xfId="0" applyNumberFormat="1" applyFont="1" applyFill="1" applyBorder="1" applyAlignment="1">
      <alignment horizontal="center"/>
    </xf>
    <xf numFmtId="49" fontId="5" fillId="26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22" borderId="10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86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189" fontId="0" fillId="0" borderId="12" xfId="0" applyNumberFormat="1" applyBorder="1" applyAlignment="1">
      <alignment/>
    </xf>
    <xf numFmtId="186" fontId="0" fillId="0" borderId="12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0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49" fontId="14" fillId="24" borderId="10" xfId="0" applyNumberFormat="1" applyFont="1" applyFill="1" applyBorder="1" applyAlignment="1">
      <alignment/>
    </xf>
    <xf numFmtId="49" fontId="11" fillId="2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26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5" fillId="22" borderId="11" xfId="0" applyFont="1" applyFill="1" applyBorder="1" applyAlignment="1">
      <alignment horizont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179" fontId="0" fillId="0" borderId="10" xfId="60" applyFont="1" applyBorder="1" applyAlignment="1">
      <alignment/>
    </xf>
    <xf numFmtId="2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49" fontId="0" fillId="2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1" fillId="0" borderId="10" xfId="0" applyNumberFormat="1" applyFont="1" applyBorder="1" applyAlignment="1">
      <alignment horizontal="left" inden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189" fontId="0" fillId="0" borderId="1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26" borderId="11" xfId="0" applyFont="1" applyFill="1" applyBorder="1" applyAlignment="1">
      <alignment wrapText="1"/>
    </xf>
    <xf numFmtId="0" fontId="5" fillId="26" borderId="17" xfId="0" applyFont="1" applyFill="1" applyBorder="1" applyAlignment="1">
      <alignment wrapText="1"/>
    </xf>
    <xf numFmtId="0" fontId="5" fillId="26" borderId="12" xfId="0" applyFont="1" applyFill="1" applyBorder="1" applyAlignment="1">
      <alignment wrapText="1"/>
    </xf>
    <xf numFmtId="0" fontId="5" fillId="26" borderId="15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5" fillId="26" borderId="23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4" borderId="11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1">
      <selection activeCell="M32" sqref="M32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421875" style="0" customWidth="1"/>
    <col min="4" max="4" width="20.140625" style="0" customWidth="1"/>
    <col min="5" max="5" width="18.421875" style="0" customWidth="1"/>
    <col min="6" max="6" width="8.57421875" style="0" customWidth="1"/>
    <col min="7" max="7" width="7.8515625" style="0" customWidth="1"/>
    <col min="8" max="8" width="8.7109375" style="0" customWidth="1"/>
  </cols>
  <sheetData>
    <row r="2" spans="1:9" ht="15.75">
      <c r="A2" s="211" t="s">
        <v>80</v>
      </c>
      <c r="B2" s="210"/>
      <c r="C2" s="210"/>
      <c r="D2" s="210"/>
      <c r="E2" s="210"/>
      <c r="F2" s="210"/>
      <c r="G2" s="210"/>
      <c r="H2" s="210"/>
      <c r="I2" s="210"/>
    </row>
    <row r="3" spans="1:9" ht="15.75">
      <c r="A3" s="12"/>
      <c r="B3" s="43"/>
      <c r="C3" s="43"/>
      <c r="D3" s="43"/>
      <c r="E3" s="43"/>
      <c r="F3" s="43"/>
      <c r="G3" s="43"/>
      <c r="H3" s="43"/>
      <c r="I3" s="43"/>
    </row>
    <row r="4" spans="1:9" ht="12.75">
      <c r="A4" s="209" t="s">
        <v>272</v>
      </c>
      <c r="B4" s="210"/>
      <c r="C4" s="210"/>
      <c r="D4" s="210"/>
      <c r="E4" s="210"/>
      <c r="F4" s="210"/>
      <c r="G4" s="210"/>
      <c r="H4" s="210"/>
      <c r="I4" s="210"/>
    </row>
    <row r="5" spans="3:8" ht="15.75">
      <c r="C5" s="12"/>
      <c r="D5" s="12"/>
      <c r="E5" s="13"/>
      <c r="F5" s="13"/>
      <c r="H5" s="13"/>
    </row>
    <row r="6" spans="1:9" ht="16.5" customHeight="1">
      <c r="A6" s="209" t="s">
        <v>451</v>
      </c>
      <c r="B6" s="210"/>
      <c r="C6" s="210"/>
      <c r="D6" s="210"/>
      <c r="E6" s="210"/>
      <c r="F6" s="210"/>
      <c r="G6" s="210"/>
      <c r="H6" s="210"/>
      <c r="I6" s="210"/>
    </row>
    <row r="7" spans="3:8" ht="15.75">
      <c r="C7" s="12"/>
      <c r="D7" s="12"/>
      <c r="E7" s="13"/>
      <c r="F7" s="13"/>
      <c r="H7" s="13"/>
    </row>
    <row r="8" spans="4:6" ht="15.75" customHeight="1">
      <c r="D8" s="209" t="s">
        <v>356</v>
      </c>
      <c r="E8" s="210"/>
      <c r="F8" s="210"/>
    </row>
    <row r="9" spans="4:8" ht="12.75">
      <c r="D9" s="37" t="s">
        <v>381</v>
      </c>
      <c r="H9" s="37" t="s">
        <v>445</v>
      </c>
    </row>
    <row r="10" spans="4:8" ht="12.75">
      <c r="D10" s="37"/>
      <c r="H10" s="37"/>
    </row>
    <row r="11" spans="1:9" ht="12.75" customHeight="1">
      <c r="A11" s="207" t="s">
        <v>51</v>
      </c>
      <c r="B11" s="207" t="s">
        <v>446</v>
      </c>
      <c r="C11" s="200" t="s">
        <v>36</v>
      </c>
      <c r="D11" s="200" t="s">
        <v>32</v>
      </c>
      <c r="E11" s="200" t="s">
        <v>37</v>
      </c>
      <c r="F11" s="201" t="s">
        <v>38</v>
      </c>
      <c r="G11" s="202"/>
      <c r="H11" s="203"/>
      <c r="I11" s="200" t="s">
        <v>39</v>
      </c>
    </row>
    <row r="12" spans="1:9" ht="12.75">
      <c r="A12" s="212"/>
      <c r="B12" s="208"/>
      <c r="C12" s="200"/>
      <c r="D12" s="200"/>
      <c r="E12" s="200"/>
      <c r="F12" s="204"/>
      <c r="G12" s="205"/>
      <c r="H12" s="206"/>
      <c r="I12" s="200"/>
    </row>
    <row r="13" spans="1:9" ht="12.75">
      <c r="A13" s="2"/>
      <c r="B13" s="38" t="s">
        <v>448</v>
      </c>
      <c r="C13" s="2">
        <v>14</v>
      </c>
      <c r="D13" s="36" t="s">
        <v>351</v>
      </c>
      <c r="E13" s="38" t="s">
        <v>136</v>
      </c>
      <c r="F13" s="176">
        <v>39.5</v>
      </c>
      <c r="G13" s="176">
        <v>57.1</v>
      </c>
      <c r="H13" s="116" t="s">
        <v>718</v>
      </c>
      <c r="I13" s="118">
        <v>1</v>
      </c>
    </row>
    <row r="14" spans="1:9" ht="12.75">
      <c r="A14" s="2"/>
      <c r="B14" s="38" t="s">
        <v>448</v>
      </c>
      <c r="C14" s="2">
        <v>17</v>
      </c>
      <c r="D14" s="36" t="s">
        <v>355</v>
      </c>
      <c r="E14" s="38" t="s">
        <v>187</v>
      </c>
      <c r="F14" s="116">
        <v>35.13</v>
      </c>
      <c r="G14" s="178">
        <v>56</v>
      </c>
      <c r="H14" s="116" t="s">
        <v>724</v>
      </c>
      <c r="I14" s="118">
        <v>2</v>
      </c>
    </row>
    <row r="15" spans="1:9" ht="12.75">
      <c r="A15" s="2"/>
      <c r="B15" s="38" t="s">
        <v>448</v>
      </c>
      <c r="C15" s="2">
        <v>12</v>
      </c>
      <c r="D15" s="36" t="s">
        <v>119</v>
      </c>
      <c r="E15" s="38" t="s">
        <v>178</v>
      </c>
      <c r="F15" s="117">
        <v>42.13</v>
      </c>
      <c r="G15" s="116" t="s">
        <v>725</v>
      </c>
      <c r="H15" s="116" t="s">
        <v>726</v>
      </c>
      <c r="I15" s="118">
        <v>3</v>
      </c>
    </row>
    <row r="16" spans="1:9" ht="12.75">
      <c r="A16" s="2"/>
      <c r="B16" s="38" t="s">
        <v>448</v>
      </c>
      <c r="C16" s="2">
        <v>11</v>
      </c>
      <c r="D16" s="36" t="s">
        <v>352</v>
      </c>
      <c r="E16" s="38" t="s">
        <v>106</v>
      </c>
      <c r="F16" s="176">
        <v>42.15</v>
      </c>
      <c r="G16" s="176">
        <v>59.13</v>
      </c>
      <c r="H16" s="177" t="s">
        <v>719</v>
      </c>
      <c r="I16" s="118">
        <v>4</v>
      </c>
    </row>
    <row r="17" spans="1:9" ht="12.75">
      <c r="A17" s="2"/>
      <c r="B17" s="38" t="s">
        <v>448</v>
      </c>
      <c r="C17" s="2">
        <v>8</v>
      </c>
      <c r="D17" s="36" t="s">
        <v>347</v>
      </c>
      <c r="E17" s="38" t="s">
        <v>165</v>
      </c>
      <c r="F17" s="117">
        <v>24.52</v>
      </c>
      <c r="G17" s="117">
        <v>44.13</v>
      </c>
      <c r="H17" s="116" t="s">
        <v>714</v>
      </c>
      <c r="I17" s="118">
        <v>5</v>
      </c>
    </row>
    <row r="18" spans="1:9" ht="12.75">
      <c r="A18" s="2"/>
      <c r="B18" s="38" t="s">
        <v>448</v>
      </c>
      <c r="C18" s="2">
        <v>18</v>
      </c>
      <c r="D18" s="36" t="s">
        <v>353</v>
      </c>
      <c r="E18" s="38" t="s">
        <v>354</v>
      </c>
      <c r="F18" s="177" t="s">
        <v>721</v>
      </c>
      <c r="G18" s="177" t="s">
        <v>722</v>
      </c>
      <c r="H18" s="177" t="s">
        <v>723</v>
      </c>
      <c r="I18" s="118">
        <v>6</v>
      </c>
    </row>
    <row r="19" spans="1:9" ht="12.75">
      <c r="A19" s="2"/>
      <c r="B19" s="38"/>
      <c r="C19" s="2"/>
      <c r="D19" s="36"/>
      <c r="E19" s="38"/>
      <c r="F19" s="117"/>
      <c r="G19" s="116"/>
      <c r="H19" s="116"/>
      <c r="I19" s="118"/>
    </row>
    <row r="20" spans="1:9" ht="12.75">
      <c r="A20" s="2"/>
      <c r="B20" s="38" t="s">
        <v>447</v>
      </c>
      <c r="C20" s="2">
        <v>5</v>
      </c>
      <c r="D20" s="36" t="s">
        <v>419</v>
      </c>
      <c r="E20" s="38" t="s">
        <v>33</v>
      </c>
      <c r="F20" s="176">
        <v>30.5</v>
      </c>
      <c r="G20" s="176">
        <v>54.17</v>
      </c>
      <c r="H20" s="177" t="s">
        <v>720</v>
      </c>
      <c r="I20" s="118">
        <v>1</v>
      </c>
    </row>
    <row r="21" spans="1:9" ht="12.75">
      <c r="A21" s="2"/>
      <c r="B21" s="38"/>
      <c r="C21" s="2"/>
      <c r="D21" s="36"/>
      <c r="E21" s="38"/>
      <c r="F21" s="176"/>
      <c r="G21" s="176"/>
      <c r="H21" s="177"/>
      <c r="I21" s="118"/>
    </row>
    <row r="22" spans="1:10" ht="12.75">
      <c r="A22" s="2"/>
      <c r="B22" s="38" t="s">
        <v>450</v>
      </c>
      <c r="C22" s="2">
        <v>9</v>
      </c>
      <c r="D22" s="36" t="s">
        <v>346</v>
      </c>
      <c r="E22" s="38" t="s">
        <v>165</v>
      </c>
      <c r="F22" s="117">
        <v>20.52</v>
      </c>
      <c r="G22" s="117">
        <v>40.13</v>
      </c>
      <c r="H22" s="116" t="s">
        <v>713</v>
      </c>
      <c r="I22" s="118">
        <v>1</v>
      </c>
      <c r="J22" s="179"/>
    </row>
    <row r="23" spans="1:9" ht="12.75">
      <c r="A23" s="2"/>
      <c r="B23" s="38" t="s">
        <v>450</v>
      </c>
      <c r="C23" s="2">
        <v>7</v>
      </c>
      <c r="D23" s="36" t="s">
        <v>350</v>
      </c>
      <c r="E23" s="38" t="s">
        <v>44</v>
      </c>
      <c r="F23" s="176">
        <v>31.5</v>
      </c>
      <c r="G23" s="176">
        <v>54</v>
      </c>
      <c r="H23" s="116" t="s">
        <v>717</v>
      </c>
      <c r="I23" s="118">
        <v>2</v>
      </c>
    </row>
    <row r="24" spans="1:9" ht="12.75">
      <c r="A24" s="2"/>
      <c r="B24" s="38" t="s">
        <v>450</v>
      </c>
      <c r="C24" s="2">
        <v>4</v>
      </c>
      <c r="D24" s="36" t="s">
        <v>349</v>
      </c>
      <c r="E24" s="38" t="s">
        <v>41</v>
      </c>
      <c r="F24" s="175">
        <v>20</v>
      </c>
      <c r="G24" s="175">
        <v>44</v>
      </c>
      <c r="H24" s="116" t="s">
        <v>716</v>
      </c>
      <c r="I24" s="118">
        <v>3</v>
      </c>
    </row>
    <row r="25" spans="1:9" ht="12.75">
      <c r="A25" s="2"/>
      <c r="B25" s="38"/>
      <c r="C25" s="2"/>
      <c r="D25" s="36"/>
      <c r="E25" s="38"/>
      <c r="F25" s="176"/>
      <c r="G25" s="176"/>
      <c r="H25" s="116"/>
      <c r="I25" s="118"/>
    </row>
    <row r="26" spans="1:9" ht="12.75">
      <c r="A26" s="2"/>
      <c r="B26" s="38" t="s">
        <v>449</v>
      </c>
      <c r="C26" s="2">
        <v>15</v>
      </c>
      <c r="D26" s="36" t="s">
        <v>158</v>
      </c>
      <c r="E26" s="38" t="s">
        <v>34</v>
      </c>
      <c r="F26" s="117">
        <v>27.1</v>
      </c>
      <c r="G26" s="117">
        <v>47.15</v>
      </c>
      <c r="H26" s="116" t="s">
        <v>727</v>
      </c>
      <c r="I26" s="118">
        <v>1</v>
      </c>
    </row>
    <row r="27" spans="1:9" ht="12.75">
      <c r="A27" s="2"/>
      <c r="B27" s="38" t="s">
        <v>449</v>
      </c>
      <c r="C27" s="2">
        <v>13</v>
      </c>
      <c r="D27" s="36" t="s">
        <v>348</v>
      </c>
      <c r="E27" s="38" t="s">
        <v>165</v>
      </c>
      <c r="F27" s="117">
        <v>20.15</v>
      </c>
      <c r="G27" s="117">
        <v>42.13</v>
      </c>
      <c r="H27" s="116" t="s">
        <v>715</v>
      </c>
      <c r="I27" s="118">
        <v>2</v>
      </c>
    </row>
    <row r="28" spans="1:9" ht="12.75">
      <c r="A28" s="1"/>
      <c r="B28" s="1"/>
      <c r="C28" s="1"/>
      <c r="D28" s="1"/>
      <c r="E28" s="2"/>
      <c r="F28" s="117"/>
      <c r="G28" s="117"/>
      <c r="H28" s="117"/>
      <c r="I28" s="117"/>
    </row>
    <row r="29" spans="1:9" ht="12.75">
      <c r="A29" s="1"/>
      <c r="B29" s="1"/>
      <c r="C29" s="1"/>
      <c r="D29" s="1"/>
      <c r="E29" s="2"/>
      <c r="F29" s="117"/>
      <c r="G29" s="117"/>
      <c r="H29" s="117"/>
      <c r="I29" s="117"/>
    </row>
    <row r="30" spans="1:9" ht="12.75">
      <c r="A30" s="1"/>
      <c r="B30" s="1"/>
      <c r="C30" s="1"/>
      <c r="D30" s="1"/>
      <c r="E30" s="2"/>
      <c r="F30" s="117"/>
      <c r="G30" s="117"/>
      <c r="H30" s="117"/>
      <c r="I30" s="117"/>
    </row>
    <row r="31" spans="1:9" ht="12.75">
      <c r="A31" s="1"/>
      <c r="B31" s="1"/>
      <c r="C31" s="1"/>
      <c r="D31" s="1"/>
      <c r="E31" s="2"/>
      <c r="F31" s="117"/>
      <c r="G31" s="117"/>
      <c r="H31" s="117"/>
      <c r="I31" s="117"/>
    </row>
    <row r="32" spans="1:9" ht="12.75">
      <c r="A32" s="1"/>
      <c r="B32" s="1"/>
      <c r="C32" s="1"/>
      <c r="D32" s="1"/>
      <c r="E32" s="2"/>
      <c r="F32" s="117"/>
      <c r="G32" s="117"/>
      <c r="H32" s="117"/>
      <c r="I32" s="117"/>
    </row>
    <row r="33" spans="1:9" ht="12.75">
      <c r="A33" s="1"/>
      <c r="B33" s="1"/>
      <c r="C33" s="1"/>
      <c r="D33" s="1"/>
      <c r="E33" s="2"/>
      <c r="F33" s="117"/>
      <c r="G33" s="117"/>
      <c r="H33" s="117"/>
      <c r="I33" s="117"/>
    </row>
    <row r="34" spans="1:9" ht="12.75">
      <c r="A34" s="1"/>
      <c r="B34" s="1"/>
      <c r="C34" s="1"/>
      <c r="D34" s="1"/>
      <c r="E34" s="2"/>
      <c r="F34" s="84"/>
      <c r="G34" s="83"/>
      <c r="H34" s="84"/>
      <c r="I34" s="1"/>
    </row>
    <row r="35" spans="1:9" ht="12.75">
      <c r="A35" s="1"/>
      <c r="B35" s="1"/>
      <c r="C35" s="1"/>
      <c r="D35" s="1"/>
      <c r="E35" s="2"/>
      <c r="F35" s="84"/>
      <c r="G35" s="83"/>
      <c r="H35" s="84"/>
      <c r="I35" s="1"/>
    </row>
    <row r="36" spans="1:9" ht="12.75">
      <c r="A36" s="1"/>
      <c r="B36" s="1"/>
      <c r="C36" s="1"/>
      <c r="D36" s="1"/>
      <c r="E36" s="2"/>
      <c r="F36" s="84"/>
      <c r="G36" s="83"/>
      <c r="H36" s="84"/>
      <c r="I36" s="1"/>
    </row>
    <row r="37" spans="1:9" ht="12.75">
      <c r="A37" s="1"/>
      <c r="B37" s="1"/>
      <c r="C37" s="1"/>
      <c r="D37" s="1"/>
      <c r="E37" s="2"/>
      <c r="F37" s="84"/>
      <c r="G37" s="83"/>
      <c r="H37" s="84"/>
      <c r="I37" s="1"/>
    </row>
    <row r="38" spans="1:9" ht="12.75">
      <c r="A38" s="1"/>
      <c r="B38" s="1"/>
      <c r="C38" s="1"/>
      <c r="D38" s="1"/>
      <c r="E38" s="2"/>
      <c r="F38" s="84"/>
      <c r="G38" s="83"/>
      <c r="H38" s="84"/>
      <c r="I38" s="1"/>
    </row>
    <row r="39" spans="1:9" ht="12.75">
      <c r="A39" s="1"/>
      <c r="B39" s="1"/>
      <c r="C39" s="1"/>
      <c r="D39" s="1"/>
      <c r="E39" s="2"/>
      <c r="F39" s="84"/>
      <c r="G39" s="83"/>
      <c r="H39" s="84"/>
      <c r="I39" s="1"/>
    </row>
    <row r="40" spans="1:9" ht="12.75">
      <c r="A40" s="1"/>
      <c r="B40" s="1"/>
      <c r="C40" s="1"/>
      <c r="D40" s="1"/>
      <c r="E40" s="2"/>
      <c r="F40" s="84"/>
      <c r="G40" s="83"/>
      <c r="H40" s="84"/>
      <c r="I40" s="1"/>
    </row>
    <row r="41" spans="1:9" ht="12.75">
      <c r="A41" s="1"/>
      <c r="B41" s="1"/>
      <c r="C41" s="1"/>
      <c r="D41" s="1"/>
      <c r="E41" s="2"/>
      <c r="F41" s="84"/>
      <c r="G41" s="83"/>
      <c r="H41" s="84"/>
      <c r="I41" s="1"/>
    </row>
    <row r="42" spans="1:9" ht="12.75">
      <c r="A42" s="1"/>
      <c r="B42" s="1"/>
      <c r="C42" s="1"/>
      <c r="D42" s="1"/>
      <c r="E42" s="2"/>
      <c r="F42" s="84"/>
      <c r="G42" s="83"/>
      <c r="H42" s="84"/>
      <c r="I42" s="1"/>
    </row>
    <row r="43" spans="1:9" ht="12.75">
      <c r="A43" s="1"/>
      <c r="B43" s="1"/>
      <c r="C43" s="1"/>
      <c r="D43" s="1"/>
      <c r="E43" s="2"/>
      <c r="F43" s="84"/>
      <c r="G43" s="83"/>
      <c r="H43" s="84"/>
      <c r="I43" s="1"/>
    </row>
    <row r="44" spans="1:9" ht="12.75">
      <c r="A44" s="1"/>
      <c r="B44" s="1"/>
      <c r="C44" s="1"/>
      <c r="D44" s="1"/>
      <c r="E44" s="2"/>
      <c r="F44" s="84"/>
      <c r="G44" s="83"/>
      <c r="H44" s="84"/>
      <c r="I44" s="1"/>
    </row>
  </sheetData>
  <sheetProtection/>
  <mergeCells count="11">
    <mergeCell ref="A11:A12"/>
    <mergeCell ref="C11:C12"/>
    <mergeCell ref="D11:D12"/>
    <mergeCell ref="A4:I4"/>
    <mergeCell ref="A2:I2"/>
    <mergeCell ref="D8:F8"/>
    <mergeCell ref="A6:I6"/>
    <mergeCell ref="E11:E12"/>
    <mergeCell ref="I11:I12"/>
    <mergeCell ref="F11:H12"/>
    <mergeCell ref="B11:B1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7"/>
  <sheetViews>
    <sheetView view="pageBreakPreview" zoomScaleSheetLayoutView="100" zoomScalePageLayoutView="0" workbookViewId="0" topLeftCell="C2">
      <selection activeCell="K44" sqref="K43:K44"/>
    </sheetView>
  </sheetViews>
  <sheetFormatPr defaultColWidth="9.140625" defaultRowHeight="12.75"/>
  <cols>
    <col min="1" max="1" width="5.28125" style="0" hidden="1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7.28125" style="0" customWidth="1"/>
    <col min="9" max="9" width="7.0039062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114</v>
      </c>
      <c r="E5" s="13"/>
      <c r="G5" s="13"/>
    </row>
    <row r="6" spans="4:5" ht="12.75">
      <c r="D6" s="80" t="s">
        <v>105</v>
      </c>
      <c r="E6" s="80"/>
    </row>
    <row r="8" spans="1:9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  <c r="I8" s="113" t="s">
        <v>493</v>
      </c>
    </row>
    <row r="9" spans="1:9" ht="12.75">
      <c r="A9" s="212"/>
      <c r="B9" s="200"/>
      <c r="C9" s="200"/>
      <c r="D9" s="200"/>
      <c r="E9" s="212"/>
      <c r="F9" s="208"/>
      <c r="G9" s="208"/>
      <c r="H9" s="200"/>
      <c r="I9" s="112"/>
    </row>
    <row r="10" spans="1:9" ht="12.75">
      <c r="A10" s="1"/>
      <c r="B10" s="1">
        <v>30</v>
      </c>
      <c r="C10" s="1" t="s">
        <v>280</v>
      </c>
      <c r="D10" s="2" t="s">
        <v>182</v>
      </c>
      <c r="E10" s="100">
        <v>0.012962962962962963</v>
      </c>
      <c r="F10" s="101">
        <v>0.005208333333333333</v>
      </c>
      <c r="G10" s="100">
        <f aca="true" t="shared" si="0" ref="G10:G49">E10-F10</f>
        <v>0.0077546296296296295</v>
      </c>
      <c r="H10" s="2">
        <v>1</v>
      </c>
      <c r="I10" s="1">
        <v>120</v>
      </c>
    </row>
    <row r="11" spans="1:9" ht="12.75">
      <c r="A11" s="1"/>
      <c r="B11" s="1">
        <v>23</v>
      </c>
      <c r="C11" s="1" t="s">
        <v>173</v>
      </c>
      <c r="D11" s="2" t="s">
        <v>44</v>
      </c>
      <c r="E11" s="100">
        <v>0.012395833333333335</v>
      </c>
      <c r="F11" s="101">
        <v>0.004166666666666667</v>
      </c>
      <c r="G11" s="100">
        <f t="shared" si="0"/>
        <v>0.00822916666666667</v>
      </c>
      <c r="H11" s="2">
        <v>2</v>
      </c>
      <c r="I11" s="1">
        <v>108</v>
      </c>
    </row>
    <row r="12" spans="1:9" ht="12.75">
      <c r="A12" s="1"/>
      <c r="B12" s="1">
        <v>5</v>
      </c>
      <c r="C12" s="1" t="s">
        <v>289</v>
      </c>
      <c r="D12" s="2" t="s">
        <v>44</v>
      </c>
      <c r="E12" s="100">
        <v>0.009421296296296296</v>
      </c>
      <c r="F12" s="101">
        <v>0.0010416666666666667</v>
      </c>
      <c r="G12" s="100">
        <f t="shared" si="0"/>
        <v>0.00837962962962963</v>
      </c>
      <c r="H12" s="2">
        <v>3</v>
      </c>
      <c r="I12" s="1">
        <v>98</v>
      </c>
    </row>
    <row r="13" spans="1:9" ht="12.75">
      <c r="A13" s="1"/>
      <c r="B13" s="1">
        <v>6</v>
      </c>
      <c r="C13" s="1" t="s">
        <v>198</v>
      </c>
      <c r="D13" s="2" t="s">
        <v>213</v>
      </c>
      <c r="E13" s="100">
        <v>0.010300925925925927</v>
      </c>
      <c r="F13" s="101">
        <v>0.0010416666666666667</v>
      </c>
      <c r="G13" s="100">
        <f t="shared" si="0"/>
        <v>0.00925925925925926</v>
      </c>
      <c r="H13" s="2">
        <v>4</v>
      </c>
      <c r="I13" s="1">
        <v>90</v>
      </c>
    </row>
    <row r="14" spans="1:9" ht="12.75">
      <c r="A14" s="1"/>
      <c r="B14" s="1">
        <v>16</v>
      </c>
      <c r="C14" s="36" t="s">
        <v>306</v>
      </c>
      <c r="D14" s="38" t="s">
        <v>165</v>
      </c>
      <c r="E14" s="100">
        <v>0.012094907407407408</v>
      </c>
      <c r="F14" s="101">
        <v>0.002777777777777778</v>
      </c>
      <c r="G14" s="100">
        <f t="shared" si="0"/>
        <v>0.00931712962962963</v>
      </c>
      <c r="H14" s="2">
        <v>5</v>
      </c>
      <c r="I14" s="1">
        <v>85</v>
      </c>
    </row>
    <row r="15" spans="1:9" ht="12.75">
      <c r="A15" s="1"/>
      <c r="B15" s="1">
        <v>10</v>
      </c>
      <c r="C15" s="36" t="s">
        <v>168</v>
      </c>
      <c r="D15" s="38" t="s">
        <v>165</v>
      </c>
      <c r="E15" s="100">
        <v>0.011273148148148148</v>
      </c>
      <c r="F15" s="101">
        <v>0.001736111111111111</v>
      </c>
      <c r="G15" s="100">
        <f t="shared" si="0"/>
        <v>0.009537037037037038</v>
      </c>
      <c r="H15" s="2">
        <v>6</v>
      </c>
      <c r="I15" s="1">
        <v>82</v>
      </c>
    </row>
    <row r="16" spans="1:9" ht="12.75">
      <c r="A16" s="1"/>
      <c r="B16" s="1">
        <v>19</v>
      </c>
      <c r="C16" s="36" t="s">
        <v>295</v>
      </c>
      <c r="D16" s="38" t="s">
        <v>33</v>
      </c>
      <c r="E16" s="100">
        <v>0.013020833333333334</v>
      </c>
      <c r="F16" s="101">
        <v>0.003472222222222222</v>
      </c>
      <c r="G16" s="100">
        <f t="shared" si="0"/>
        <v>0.009548611111111112</v>
      </c>
      <c r="H16" s="2">
        <v>7</v>
      </c>
      <c r="I16" s="1">
        <v>79</v>
      </c>
    </row>
    <row r="17" spans="1:9" ht="12.75">
      <c r="A17" s="1"/>
      <c r="B17" s="1">
        <v>8</v>
      </c>
      <c r="C17" s="36" t="s">
        <v>303</v>
      </c>
      <c r="D17" s="38" t="s">
        <v>219</v>
      </c>
      <c r="E17" s="100">
        <v>0.011180555555555556</v>
      </c>
      <c r="F17" s="101">
        <v>0.001388888888888889</v>
      </c>
      <c r="G17" s="100">
        <f t="shared" si="0"/>
        <v>0.009791666666666667</v>
      </c>
      <c r="H17" s="2">
        <v>8</v>
      </c>
      <c r="I17" s="1">
        <v>76</v>
      </c>
    </row>
    <row r="18" spans="1:9" ht="12.75">
      <c r="A18" s="1"/>
      <c r="B18" s="1">
        <v>39</v>
      </c>
      <c r="C18" s="1" t="s">
        <v>139</v>
      </c>
      <c r="D18" s="2" t="s">
        <v>65</v>
      </c>
      <c r="E18" s="100">
        <v>0.01675925925925926</v>
      </c>
      <c r="F18" s="101">
        <v>0.006944444444444444</v>
      </c>
      <c r="G18" s="100">
        <f t="shared" si="0"/>
        <v>0.009814814814814814</v>
      </c>
      <c r="H18" s="2">
        <v>9</v>
      </c>
      <c r="I18" s="1">
        <v>74</v>
      </c>
    </row>
    <row r="19" spans="1:9" ht="12.75">
      <c r="A19" s="1"/>
      <c r="B19" s="1">
        <v>4</v>
      </c>
      <c r="C19" s="36" t="s">
        <v>294</v>
      </c>
      <c r="D19" s="38" t="s">
        <v>219</v>
      </c>
      <c r="E19" s="100">
        <v>0.01050925925925926</v>
      </c>
      <c r="F19" s="101">
        <v>0.0006944444444444445</v>
      </c>
      <c r="G19" s="100">
        <f t="shared" si="0"/>
        <v>0.009814814814814816</v>
      </c>
      <c r="H19" s="2">
        <v>10</v>
      </c>
      <c r="I19" s="1">
        <v>72</v>
      </c>
    </row>
    <row r="20" spans="1:9" ht="12.75">
      <c r="A20" s="1"/>
      <c r="B20" s="1">
        <v>1</v>
      </c>
      <c r="C20" s="36" t="s">
        <v>260</v>
      </c>
      <c r="D20" s="38" t="s">
        <v>33</v>
      </c>
      <c r="E20" s="100">
        <v>0.010219907407407408</v>
      </c>
      <c r="F20" s="101">
        <v>0.00034722222222222224</v>
      </c>
      <c r="G20" s="100">
        <f t="shared" si="0"/>
        <v>0.009872685185185186</v>
      </c>
      <c r="H20" s="2">
        <v>11</v>
      </c>
      <c r="I20" s="1">
        <v>70</v>
      </c>
    </row>
    <row r="21" spans="1:9" ht="12.75">
      <c r="A21" s="1"/>
      <c r="B21" s="1">
        <v>29</v>
      </c>
      <c r="C21" s="1" t="s">
        <v>268</v>
      </c>
      <c r="D21" s="2" t="s">
        <v>265</v>
      </c>
      <c r="E21" s="100">
        <v>0.015914351851851853</v>
      </c>
      <c r="F21" s="101">
        <v>0.005208333333333333</v>
      </c>
      <c r="G21" s="100">
        <f t="shared" si="0"/>
        <v>0.010706018518518521</v>
      </c>
      <c r="H21" s="2">
        <v>12</v>
      </c>
      <c r="I21" s="1">
        <v>69</v>
      </c>
    </row>
    <row r="22" spans="1:9" ht="12.75">
      <c r="A22" s="1"/>
      <c r="B22" s="1">
        <v>24</v>
      </c>
      <c r="C22" s="36" t="s">
        <v>304</v>
      </c>
      <c r="D22" s="2" t="s">
        <v>238</v>
      </c>
      <c r="E22" s="100">
        <v>0.014988425925925926</v>
      </c>
      <c r="F22" s="101">
        <v>0.004166666666666667</v>
      </c>
      <c r="G22" s="100">
        <f t="shared" si="0"/>
        <v>0.01082175925925926</v>
      </c>
      <c r="H22" s="2">
        <v>13</v>
      </c>
      <c r="I22" s="1">
        <v>68</v>
      </c>
    </row>
    <row r="23" spans="1:9" ht="12.75">
      <c r="A23" s="1"/>
      <c r="B23" s="1">
        <v>34</v>
      </c>
      <c r="C23" s="36" t="s">
        <v>298</v>
      </c>
      <c r="D23" s="38" t="s">
        <v>140</v>
      </c>
      <c r="E23" s="100">
        <v>0.01673611111111111</v>
      </c>
      <c r="F23" s="101">
        <v>0.005902777777777778</v>
      </c>
      <c r="G23" s="100">
        <f t="shared" si="0"/>
        <v>0.010833333333333334</v>
      </c>
      <c r="H23" s="2">
        <v>14</v>
      </c>
      <c r="I23" s="1">
        <v>67</v>
      </c>
    </row>
    <row r="24" spans="1:9" ht="12.75">
      <c r="A24" s="1"/>
      <c r="B24" s="1">
        <v>22</v>
      </c>
      <c r="C24" s="1" t="s">
        <v>252</v>
      </c>
      <c r="D24" s="2" t="s">
        <v>282</v>
      </c>
      <c r="E24" s="100">
        <v>0.014965277777777779</v>
      </c>
      <c r="F24" s="101">
        <v>0.0038194444444444443</v>
      </c>
      <c r="G24" s="100">
        <f t="shared" si="0"/>
        <v>0.011145833333333334</v>
      </c>
      <c r="H24" s="2">
        <v>15</v>
      </c>
      <c r="I24" s="1">
        <v>66</v>
      </c>
    </row>
    <row r="25" spans="1:9" ht="12.75">
      <c r="A25" s="1"/>
      <c r="B25" s="1">
        <v>26</v>
      </c>
      <c r="C25" s="36" t="s">
        <v>296</v>
      </c>
      <c r="D25" s="38" t="s">
        <v>256</v>
      </c>
      <c r="E25" s="100">
        <v>0.016099537037037037</v>
      </c>
      <c r="F25" s="101">
        <v>0.004513888888888889</v>
      </c>
      <c r="G25" s="100">
        <f t="shared" si="0"/>
        <v>0.011585648148148147</v>
      </c>
      <c r="H25" s="2">
        <v>16</v>
      </c>
      <c r="I25" s="1">
        <v>65</v>
      </c>
    </row>
    <row r="26" spans="1:9" ht="12.75">
      <c r="A26" s="1"/>
      <c r="B26" s="1">
        <v>38</v>
      </c>
      <c r="C26" s="1" t="s">
        <v>281</v>
      </c>
      <c r="D26" s="2" t="s">
        <v>191</v>
      </c>
      <c r="E26" s="100">
        <v>0.018252314814814815</v>
      </c>
      <c r="F26" s="101">
        <v>0.006597222222222222</v>
      </c>
      <c r="G26" s="100">
        <f t="shared" si="0"/>
        <v>0.011655092592592592</v>
      </c>
      <c r="H26" s="2">
        <v>17</v>
      </c>
      <c r="I26" s="1">
        <v>64</v>
      </c>
    </row>
    <row r="27" spans="1:9" ht="12.75">
      <c r="A27" s="1"/>
      <c r="B27" s="1">
        <v>27</v>
      </c>
      <c r="C27" s="36" t="s">
        <v>293</v>
      </c>
      <c r="D27" s="38" t="s">
        <v>191</v>
      </c>
      <c r="E27" s="100">
        <v>0.016689814814814817</v>
      </c>
      <c r="F27" s="101">
        <v>0.004861111111111111</v>
      </c>
      <c r="G27" s="100">
        <f t="shared" si="0"/>
        <v>0.011828703703703706</v>
      </c>
      <c r="H27" s="2">
        <v>18</v>
      </c>
      <c r="I27" s="1">
        <v>63</v>
      </c>
    </row>
    <row r="28" spans="1:9" ht="12.75">
      <c r="A28" s="1"/>
      <c r="B28" s="1">
        <v>25</v>
      </c>
      <c r="C28" s="36" t="s">
        <v>202</v>
      </c>
      <c r="D28" s="38" t="s">
        <v>199</v>
      </c>
      <c r="E28" s="100">
        <v>0.01636574074074074</v>
      </c>
      <c r="F28" s="101">
        <v>0.004513888888888889</v>
      </c>
      <c r="G28" s="100">
        <f t="shared" si="0"/>
        <v>0.01185185185185185</v>
      </c>
      <c r="H28" s="2">
        <v>19</v>
      </c>
      <c r="I28" s="1">
        <v>62</v>
      </c>
    </row>
    <row r="29" spans="1:9" ht="25.5">
      <c r="A29" s="1"/>
      <c r="B29" s="1">
        <v>11</v>
      </c>
      <c r="C29" s="94" t="s">
        <v>292</v>
      </c>
      <c r="D29" s="38" t="s">
        <v>187</v>
      </c>
      <c r="E29" s="100">
        <v>0.014085648148148151</v>
      </c>
      <c r="F29" s="101">
        <v>0.0020833333333333333</v>
      </c>
      <c r="G29" s="100">
        <f t="shared" si="0"/>
        <v>0.012002314814814818</v>
      </c>
      <c r="H29" s="2">
        <v>20</v>
      </c>
      <c r="I29" s="1">
        <v>61</v>
      </c>
    </row>
    <row r="30" spans="1:9" ht="12.75">
      <c r="A30" s="1"/>
      <c r="B30" s="1">
        <v>17</v>
      </c>
      <c r="C30" s="36" t="s">
        <v>301</v>
      </c>
      <c r="D30" s="38" t="s">
        <v>302</v>
      </c>
      <c r="E30" s="100">
        <v>0.015324074074074073</v>
      </c>
      <c r="F30" s="101">
        <v>0.0031249999999999997</v>
      </c>
      <c r="G30" s="100">
        <f t="shared" si="0"/>
        <v>0.012199074074074074</v>
      </c>
      <c r="H30" s="2">
        <v>21</v>
      </c>
      <c r="I30" s="1">
        <v>60</v>
      </c>
    </row>
    <row r="31" spans="1:9" ht="12.75">
      <c r="A31" s="1"/>
      <c r="B31" s="1">
        <v>9</v>
      </c>
      <c r="C31" s="36" t="s">
        <v>138</v>
      </c>
      <c r="D31" s="38" t="s">
        <v>136</v>
      </c>
      <c r="E31" s="100">
        <v>0.0140625</v>
      </c>
      <c r="F31" s="101">
        <v>0.001736111111111111</v>
      </c>
      <c r="G31" s="100">
        <f t="shared" si="0"/>
        <v>0.01232638888888889</v>
      </c>
      <c r="H31" s="2">
        <v>22</v>
      </c>
      <c r="I31" s="1">
        <v>59</v>
      </c>
    </row>
    <row r="32" spans="1:9" ht="12.75">
      <c r="A32" s="1"/>
      <c r="B32" s="1">
        <v>12</v>
      </c>
      <c r="C32" s="1" t="s">
        <v>287</v>
      </c>
      <c r="D32" s="2" t="s">
        <v>140</v>
      </c>
      <c r="E32" s="100">
        <v>0.015740740740740743</v>
      </c>
      <c r="F32" s="101">
        <v>0.0020833333333333333</v>
      </c>
      <c r="G32" s="100">
        <f t="shared" si="0"/>
        <v>0.01365740740740741</v>
      </c>
      <c r="H32" s="2">
        <v>23</v>
      </c>
      <c r="I32" s="1">
        <v>58</v>
      </c>
    </row>
    <row r="33" spans="1:9" ht="12.75">
      <c r="A33" s="1"/>
      <c r="B33" s="1">
        <v>32</v>
      </c>
      <c r="C33" s="36" t="s">
        <v>305</v>
      </c>
      <c r="D33" s="38" t="s">
        <v>265</v>
      </c>
      <c r="E33" s="100">
        <v>0.019328703703703702</v>
      </c>
      <c r="F33" s="101">
        <v>0.005555555555555556</v>
      </c>
      <c r="G33" s="100">
        <f t="shared" si="0"/>
        <v>0.013773148148148145</v>
      </c>
      <c r="H33" s="2">
        <v>24</v>
      </c>
      <c r="I33" s="1">
        <v>57</v>
      </c>
    </row>
    <row r="34" spans="1:9" ht="12.75">
      <c r="A34" s="1"/>
      <c r="B34" s="1">
        <v>36</v>
      </c>
      <c r="C34" s="1" t="s">
        <v>290</v>
      </c>
      <c r="D34" s="2" t="s">
        <v>199</v>
      </c>
      <c r="E34" s="100">
        <v>0.020069444444444442</v>
      </c>
      <c r="F34" s="101">
        <v>0.0062499999999999995</v>
      </c>
      <c r="G34" s="100">
        <f t="shared" si="0"/>
        <v>0.013819444444444443</v>
      </c>
      <c r="H34" s="2">
        <v>25</v>
      </c>
      <c r="I34" s="1">
        <v>56</v>
      </c>
    </row>
    <row r="35" spans="1:9" ht="12.75">
      <c r="A35" s="1"/>
      <c r="B35" s="1">
        <v>2</v>
      </c>
      <c r="C35" s="36" t="s">
        <v>299</v>
      </c>
      <c r="D35" s="36" t="s">
        <v>35</v>
      </c>
      <c r="E35" s="100">
        <v>0.014374999999999999</v>
      </c>
      <c r="F35" s="101">
        <v>0.00034722222222222224</v>
      </c>
      <c r="G35" s="100">
        <f t="shared" si="0"/>
        <v>0.014027777777777776</v>
      </c>
      <c r="H35" s="2">
        <v>26</v>
      </c>
      <c r="I35" s="1">
        <v>55</v>
      </c>
    </row>
    <row r="36" spans="1:9" ht="12.75">
      <c r="A36" s="1"/>
      <c r="B36" s="1">
        <v>33</v>
      </c>
      <c r="C36" s="36" t="s">
        <v>300</v>
      </c>
      <c r="D36" s="38" t="s">
        <v>187</v>
      </c>
      <c r="E36" s="100">
        <v>0.019988425925925927</v>
      </c>
      <c r="F36" s="101">
        <v>0.005902777777777778</v>
      </c>
      <c r="G36" s="100">
        <f t="shared" si="0"/>
        <v>0.01408564814814815</v>
      </c>
      <c r="H36" s="2">
        <v>27</v>
      </c>
      <c r="I36" s="1">
        <v>54</v>
      </c>
    </row>
    <row r="37" spans="1:9" ht="12.75">
      <c r="A37" s="1"/>
      <c r="B37" s="1">
        <v>28</v>
      </c>
      <c r="C37" s="1" t="s">
        <v>288</v>
      </c>
      <c r="D37" s="2" t="s">
        <v>34</v>
      </c>
      <c r="E37" s="100">
        <v>0.019525462962962963</v>
      </c>
      <c r="F37" s="101">
        <v>0.004861111111111111</v>
      </c>
      <c r="G37" s="100">
        <f t="shared" si="0"/>
        <v>0.014664351851851852</v>
      </c>
      <c r="H37" s="2">
        <v>28</v>
      </c>
      <c r="I37" s="1">
        <v>53</v>
      </c>
    </row>
    <row r="38" spans="1:9" ht="12.75">
      <c r="A38" s="1"/>
      <c r="B38" s="1">
        <v>21</v>
      </c>
      <c r="C38" s="1" t="s">
        <v>286</v>
      </c>
      <c r="D38" s="2" t="s">
        <v>106</v>
      </c>
      <c r="E38" s="100">
        <v>0.01925925925925926</v>
      </c>
      <c r="F38" s="101">
        <v>0.0038194444444444443</v>
      </c>
      <c r="G38" s="100">
        <f t="shared" si="0"/>
        <v>0.015439814814814816</v>
      </c>
      <c r="H38" s="2">
        <v>29</v>
      </c>
      <c r="I38" s="1">
        <v>52</v>
      </c>
    </row>
    <row r="39" spans="1:9" ht="12.75">
      <c r="A39" s="1"/>
      <c r="B39" s="1">
        <v>20</v>
      </c>
      <c r="C39" s="1" t="s">
        <v>291</v>
      </c>
      <c r="D39" s="2" t="s">
        <v>179</v>
      </c>
      <c r="E39" s="100">
        <v>0.019247685185185184</v>
      </c>
      <c r="F39" s="101">
        <v>0.003472222222222222</v>
      </c>
      <c r="G39" s="100">
        <f t="shared" si="0"/>
        <v>0.015775462962962963</v>
      </c>
      <c r="H39" s="2">
        <v>30</v>
      </c>
      <c r="I39" s="1">
        <v>51</v>
      </c>
    </row>
    <row r="40" spans="1:9" ht="12.75">
      <c r="A40" s="1"/>
      <c r="B40" s="1">
        <v>3</v>
      </c>
      <c r="C40" s="36" t="s">
        <v>297</v>
      </c>
      <c r="D40" s="38" t="s">
        <v>42</v>
      </c>
      <c r="E40" s="100">
        <v>0.017118055555555556</v>
      </c>
      <c r="F40" s="110">
        <v>0.0006944444444444445</v>
      </c>
      <c r="G40" s="100">
        <f t="shared" si="0"/>
        <v>0.01642361111111111</v>
      </c>
      <c r="H40" s="2">
        <v>31</v>
      </c>
      <c r="I40" s="1">
        <v>50</v>
      </c>
    </row>
    <row r="41" spans="1:9" ht="12.75">
      <c r="A41" s="1"/>
      <c r="B41" s="1">
        <v>37</v>
      </c>
      <c r="C41" s="1" t="s">
        <v>285</v>
      </c>
      <c r="D41" s="2" t="s">
        <v>256</v>
      </c>
      <c r="E41" s="100">
        <v>0.023067129629629632</v>
      </c>
      <c r="F41" s="101">
        <v>0.006597222222222222</v>
      </c>
      <c r="G41" s="100">
        <f t="shared" si="0"/>
        <v>0.01646990740740741</v>
      </c>
      <c r="H41" s="2">
        <v>32</v>
      </c>
      <c r="I41" s="1">
        <v>49</v>
      </c>
    </row>
    <row r="42" spans="1:9" ht="12.75">
      <c r="A42" s="1"/>
      <c r="B42" s="1">
        <v>14</v>
      </c>
      <c r="C42" s="1" t="s">
        <v>279</v>
      </c>
      <c r="D42" s="2" t="s">
        <v>35</v>
      </c>
      <c r="E42" s="100">
        <v>0.01965277777777778</v>
      </c>
      <c r="F42" s="101">
        <v>0.0024305555555555556</v>
      </c>
      <c r="G42" s="100">
        <f t="shared" si="0"/>
        <v>0.017222222222222222</v>
      </c>
      <c r="H42" s="2">
        <v>33</v>
      </c>
      <c r="I42" s="1">
        <v>48</v>
      </c>
    </row>
    <row r="43" spans="1:9" ht="12.75">
      <c r="A43" s="1"/>
      <c r="B43" s="1">
        <v>40</v>
      </c>
      <c r="C43" s="36" t="s">
        <v>423</v>
      </c>
      <c r="D43" s="2" t="s">
        <v>284</v>
      </c>
      <c r="E43" s="100">
        <v>0.024444444444444446</v>
      </c>
      <c r="F43" s="101">
        <v>0.006944444444444444</v>
      </c>
      <c r="G43" s="100">
        <f t="shared" si="0"/>
        <v>0.0175</v>
      </c>
      <c r="H43" s="2">
        <v>34</v>
      </c>
      <c r="I43" s="1">
        <v>47</v>
      </c>
    </row>
    <row r="44" spans="1:9" ht="12.75">
      <c r="A44" s="1"/>
      <c r="B44" s="1">
        <v>31</v>
      </c>
      <c r="C44" s="36" t="s">
        <v>422</v>
      </c>
      <c r="D44" s="2" t="s">
        <v>68</v>
      </c>
      <c r="E44" s="100">
        <v>0.02442129629629629</v>
      </c>
      <c r="F44" s="101">
        <v>0.005555555555555556</v>
      </c>
      <c r="G44" s="100">
        <f t="shared" si="0"/>
        <v>0.018865740740740735</v>
      </c>
      <c r="H44" s="2">
        <v>35</v>
      </c>
      <c r="I44" s="1">
        <v>46</v>
      </c>
    </row>
    <row r="45" spans="1:9" ht="12.75">
      <c r="A45" s="1"/>
      <c r="B45" s="1">
        <v>41</v>
      </c>
      <c r="C45" s="36" t="s">
        <v>417</v>
      </c>
      <c r="D45" s="38" t="s">
        <v>284</v>
      </c>
      <c r="E45" s="100">
        <v>0.02756944444444445</v>
      </c>
      <c r="F45" s="101">
        <v>0.007291666666666666</v>
      </c>
      <c r="G45" s="100">
        <f t="shared" si="0"/>
        <v>0.020277777777777783</v>
      </c>
      <c r="H45" s="2">
        <v>36</v>
      </c>
      <c r="I45" s="1">
        <v>45</v>
      </c>
    </row>
    <row r="46" spans="1:9" ht="12.75">
      <c r="A46" s="1"/>
      <c r="B46" s="1">
        <v>35</v>
      </c>
      <c r="C46" s="36" t="s">
        <v>237</v>
      </c>
      <c r="D46" s="38" t="s">
        <v>41</v>
      </c>
      <c r="E46" s="100">
        <v>0.026793981481481485</v>
      </c>
      <c r="F46" s="101">
        <v>0.0062499999999999995</v>
      </c>
      <c r="G46" s="100">
        <f t="shared" si="0"/>
        <v>0.020543981481481486</v>
      </c>
      <c r="H46" s="2">
        <v>37</v>
      </c>
      <c r="I46" s="1">
        <v>44</v>
      </c>
    </row>
    <row r="47" spans="1:9" ht="12.75">
      <c r="A47" s="1"/>
      <c r="B47" s="1">
        <v>13</v>
      </c>
      <c r="C47" s="1" t="s">
        <v>236</v>
      </c>
      <c r="D47" s="2" t="s">
        <v>41</v>
      </c>
      <c r="E47" s="100">
        <v>0.024398148148148145</v>
      </c>
      <c r="F47" s="101">
        <v>0.0024305555555555556</v>
      </c>
      <c r="G47" s="100">
        <f t="shared" si="0"/>
        <v>0.021967592592592587</v>
      </c>
      <c r="H47" s="2">
        <v>38</v>
      </c>
      <c r="I47" s="1">
        <v>43</v>
      </c>
    </row>
    <row r="48" spans="1:9" ht="12.75">
      <c r="A48" s="1"/>
      <c r="B48" s="1">
        <v>18</v>
      </c>
      <c r="C48" s="36" t="s">
        <v>421</v>
      </c>
      <c r="D48" s="38" t="s">
        <v>43</v>
      </c>
      <c r="E48" s="100">
        <v>0.02521990740740741</v>
      </c>
      <c r="F48" s="101">
        <v>0.0031249999999999997</v>
      </c>
      <c r="G48" s="100">
        <f t="shared" si="0"/>
        <v>0.02209490740740741</v>
      </c>
      <c r="H48" s="2">
        <v>39</v>
      </c>
      <c r="I48" s="1">
        <v>42</v>
      </c>
    </row>
    <row r="49" spans="1:9" ht="12.75">
      <c r="A49" s="1"/>
      <c r="B49" s="1">
        <v>7</v>
      </c>
      <c r="C49" s="1" t="s">
        <v>278</v>
      </c>
      <c r="D49" s="2" t="s">
        <v>43</v>
      </c>
      <c r="E49" s="100">
        <v>0.0256712962962963</v>
      </c>
      <c r="F49" s="101">
        <v>0.001388888888888889</v>
      </c>
      <c r="G49" s="100">
        <f t="shared" si="0"/>
        <v>0.024282407407407412</v>
      </c>
      <c r="H49" s="2">
        <v>40</v>
      </c>
      <c r="I49" s="1">
        <v>41</v>
      </c>
    </row>
    <row r="50" spans="1:8" ht="12.75">
      <c r="A50" s="1"/>
      <c r="B50" s="1">
        <v>15</v>
      </c>
      <c r="C50" s="36" t="s">
        <v>164</v>
      </c>
      <c r="D50" s="38" t="s">
        <v>313</v>
      </c>
      <c r="E50" s="100"/>
      <c r="F50" s="101">
        <v>0.002777777777777778</v>
      </c>
      <c r="G50" s="100"/>
      <c r="H50" s="2"/>
    </row>
    <row r="51" spans="1:8" ht="12.75">
      <c r="A51" s="1"/>
      <c r="B51" s="1"/>
      <c r="C51" s="1"/>
      <c r="D51" s="2"/>
      <c r="E51" s="84"/>
      <c r="F51" s="83"/>
      <c r="G51" s="84"/>
      <c r="H51" s="1"/>
    </row>
    <row r="52" spans="1:8" ht="12.75">
      <c r="A52" s="1"/>
      <c r="B52" s="1"/>
      <c r="C52" s="1"/>
      <c r="D52" s="2"/>
      <c r="E52" s="84"/>
      <c r="F52" s="83"/>
      <c r="G52" s="84"/>
      <c r="H52" s="1"/>
    </row>
    <row r="53" spans="1:8" ht="12.75">
      <c r="A53" s="1"/>
      <c r="B53" s="1"/>
      <c r="C53" s="1"/>
      <c r="D53" s="2"/>
      <c r="E53" s="84"/>
      <c r="F53" s="83"/>
      <c r="G53" s="84"/>
      <c r="H53" s="1"/>
    </row>
    <row r="54" spans="1:8" ht="12.75">
      <c r="A54" s="1"/>
      <c r="B54" s="1"/>
      <c r="C54" s="1"/>
      <c r="D54" s="2"/>
      <c r="E54" s="84"/>
      <c r="F54" s="83"/>
      <c r="G54" s="84"/>
      <c r="H54" s="1"/>
    </row>
    <row r="55" spans="1:8" ht="12.75">
      <c r="A55" s="1"/>
      <c r="B55" s="1"/>
      <c r="C55" s="1"/>
      <c r="D55" s="2"/>
      <c r="E55" s="84"/>
      <c r="F55" s="83"/>
      <c r="G55" s="84"/>
      <c r="H55" s="1"/>
    </row>
    <row r="56" spans="1:8" ht="12.75">
      <c r="A56" s="1"/>
      <c r="B56" s="1"/>
      <c r="C56" s="1"/>
      <c r="D56" s="2"/>
      <c r="E56" s="84"/>
      <c r="F56" s="83"/>
      <c r="G56" s="84"/>
      <c r="H56" s="1"/>
    </row>
    <row r="57" spans="1:8" ht="12.75">
      <c r="A57" s="1"/>
      <c r="B57" s="1"/>
      <c r="C57" s="1"/>
      <c r="D57" s="2"/>
      <c r="E57" s="84"/>
      <c r="F57" s="83"/>
      <c r="G57" s="84"/>
      <c r="H57" s="1"/>
    </row>
    <row r="58" spans="1:8" ht="12.75">
      <c r="A58" s="1"/>
      <c r="B58" s="1"/>
      <c r="C58" s="1"/>
      <c r="D58" s="2"/>
      <c r="E58" s="84"/>
      <c r="F58" s="83"/>
      <c r="G58" s="84"/>
      <c r="H58" s="1"/>
    </row>
    <row r="59" spans="1:8" ht="12.75">
      <c r="A59" s="1"/>
      <c r="B59" s="1"/>
      <c r="C59" s="1"/>
      <c r="D59" s="2"/>
      <c r="E59" s="84"/>
      <c r="F59" s="83"/>
      <c r="G59" s="84"/>
      <c r="H59" s="1"/>
    </row>
    <row r="60" spans="1:8" ht="12.75">
      <c r="A60" s="1"/>
      <c r="B60" s="1"/>
      <c r="C60" s="1"/>
      <c r="D60" s="2"/>
      <c r="E60" s="81"/>
      <c r="F60" s="82"/>
      <c r="G60" s="82"/>
      <c r="H60" s="1"/>
    </row>
    <row r="61" spans="1:8" ht="12.75">
      <c r="A61" s="1"/>
      <c r="B61" s="1"/>
      <c r="C61" s="1"/>
      <c r="D61" s="2"/>
      <c r="E61" s="81"/>
      <c r="F61" s="82"/>
      <c r="G61" s="82"/>
      <c r="H61" s="1"/>
    </row>
    <row r="62" spans="1:8" ht="12.75">
      <c r="A62" s="1"/>
      <c r="B62" s="1"/>
      <c r="C62" s="1"/>
      <c r="D62" s="2"/>
      <c r="E62" s="81"/>
      <c r="F62" s="82"/>
      <c r="G62" s="82"/>
      <c r="H62" s="1"/>
    </row>
    <row r="63" spans="1:8" ht="12.75">
      <c r="A63" s="1"/>
      <c r="B63" s="1"/>
      <c r="C63" s="1"/>
      <c r="D63" s="2"/>
      <c r="E63" s="81"/>
      <c r="F63" s="82"/>
      <c r="G63" s="82"/>
      <c r="H63" s="1"/>
    </row>
    <row r="64" spans="1:8" ht="12.75">
      <c r="A64" s="1"/>
      <c r="B64" s="1"/>
      <c r="C64" s="1"/>
      <c r="D64" s="2"/>
      <c r="E64" s="81"/>
      <c r="F64" s="82"/>
      <c r="G64" s="82"/>
      <c r="H64" s="1"/>
    </row>
    <row r="65" spans="1:8" ht="12.75">
      <c r="A65" s="1"/>
      <c r="B65" s="1"/>
      <c r="C65" s="1"/>
      <c r="D65" s="2"/>
      <c r="E65" s="81"/>
      <c r="F65" s="82"/>
      <c r="G65" s="82"/>
      <c r="H65" s="1"/>
    </row>
    <row r="66" spans="1:8" ht="12.75">
      <c r="A66" s="1"/>
      <c r="B66" s="1"/>
      <c r="C66" s="1"/>
      <c r="D66" s="2"/>
      <c r="E66" s="81"/>
      <c r="F66" s="82"/>
      <c r="G66" s="82"/>
      <c r="H66" s="1"/>
    </row>
    <row r="67" spans="1:8" ht="12.75">
      <c r="A67" s="1"/>
      <c r="B67" s="1"/>
      <c r="C67" s="1"/>
      <c r="D67" s="2"/>
      <c r="E67" s="81"/>
      <c r="F67" s="82"/>
      <c r="G67" s="82"/>
      <c r="H67" s="1"/>
    </row>
  </sheetData>
  <sheetProtection/>
  <mergeCells count="10">
    <mergeCell ref="B2:H2"/>
    <mergeCell ref="D3:G3"/>
    <mergeCell ref="B8:B9"/>
    <mergeCell ref="C8:C9"/>
    <mergeCell ref="D8:D9"/>
    <mergeCell ref="H8:H9"/>
    <mergeCell ref="A8:A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9"/>
  <sheetViews>
    <sheetView view="pageBreakPreview" zoomScaleSheetLayoutView="100" workbookViewId="0" topLeftCell="A97">
      <selection activeCell="H116" sqref="H116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1.00390625" style="0" customWidth="1"/>
    <col min="4" max="4" width="18.421875" style="0" hidden="1" customWidth="1"/>
    <col min="5" max="5" width="13.7109375" style="0" customWidth="1"/>
    <col min="6" max="6" width="10.421875" style="0" customWidth="1"/>
    <col min="7" max="7" width="11.4218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8" ht="12.75">
      <c r="B3" s="209" t="s">
        <v>708</v>
      </c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99</v>
      </c>
      <c r="E5" s="13" t="s">
        <v>709</v>
      </c>
      <c r="G5" s="13"/>
    </row>
    <row r="6" spans="4:7" ht="12.75">
      <c r="D6" s="80" t="s">
        <v>40</v>
      </c>
      <c r="E6" s="80"/>
      <c r="G6" s="96">
        <v>40601</v>
      </c>
    </row>
    <row r="8" spans="1:8" ht="12.75" customHeight="1">
      <c r="A8" s="207" t="s">
        <v>79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29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1">
        <v>1</v>
      </c>
      <c r="B10" s="2">
        <v>63</v>
      </c>
      <c r="C10" s="4" t="s">
        <v>182</v>
      </c>
      <c r="D10" s="2"/>
      <c r="E10" s="100">
        <v>0.035925925925925924</v>
      </c>
      <c r="F10" s="101">
        <v>0</v>
      </c>
      <c r="G10" s="100">
        <f aca="true" t="shared" si="0" ref="G10:G41">E10-F10</f>
        <v>0.035925925925925924</v>
      </c>
      <c r="H10" s="3">
        <v>120</v>
      </c>
    </row>
    <row r="11" spans="1:8" ht="12.75">
      <c r="A11" s="1">
        <v>1</v>
      </c>
      <c r="B11" s="2">
        <v>63</v>
      </c>
      <c r="C11" s="36" t="s">
        <v>323</v>
      </c>
      <c r="D11" s="2"/>
      <c r="E11" s="100">
        <v>0.035925925925925924</v>
      </c>
      <c r="F11" s="100">
        <v>0.02646990740740741</v>
      </c>
      <c r="G11" s="100">
        <f t="shared" si="0"/>
        <v>0.009456018518518513</v>
      </c>
      <c r="H11" s="1"/>
    </row>
    <row r="12" spans="1:8" ht="12.75">
      <c r="A12" s="1">
        <v>1</v>
      </c>
      <c r="B12" s="2">
        <v>63</v>
      </c>
      <c r="C12" s="36" t="s">
        <v>873</v>
      </c>
      <c r="D12" s="2"/>
      <c r="E12" s="100">
        <v>0.02646990740740741</v>
      </c>
      <c r="F12" s="100">
        <v>0.016261574074074074</v>
      </c>
      <c r="G12" s="100">
        <f t="shared" si="0"/>
        <v>0.010208333333333337</v>
      </c>
      <c r="H12" s="1"/>
    </row>
    <row r="13" spans="1:8" ht="12.75">
      <c r="A13" s="1">
        <v>1</v>
      </c>
      <c r="B13" s="2">
        <v>63</v>
      </c>
      <c r="C13" s="36" t="s">
        <v>280</v>
      </c>
      <c r="D13" s="2"/>
      <c r="E13" s="100">
        <v>0.016261574074074074</v>
      </c>
      <c r="F13" s="100">
        <v>0.00866898148148148</v>
      </c>
      <c r="G13" s="100">
        <f t="shared" si="0"/>
        <v>0.0075925925925925935</v>
      </c>
      <c r="H13" s="1"/>
    </row>
    <row r="14" spans="1:8" ht="12.75">
      <c r="A14" s="1">
        <v>1</v>
      </c>
      <c r="B14" s="2">
        <v>63</v>
      </c>
      <c r="C14" s="36" t="s">
        <v>874</v>
      </c>
      <c r="D14" s="2"/>
      <c r="E14" s="100">
        <v>0.00866898148148148</v>
      </c>
      <c r="F14" s="101">
        <v>0</v>
      </c>
      <c r="G14" s="100">
        <f t="shared" si="0"/>
        <v>0.00866898148148148</v>
      </c>
      <c r="H14" s="1"/>
    </row>
    <row r="15" spans="1:8" ht="12.75">
      <c r="A15" s="1">
        <v>2</v>
      </c>
      <c r="B15" s="2">
        <v>46</v>
      </c>
      <c r="C15" s="4" t="s">
        <v>33</v>
      </c>
      <c r="D15" s="2"/>
      <c r="E15" s="100">
        <v>0.03722222222222222</v>
      </c>
      <c r="F15" s="101">
        <v>0</v>
      </c>
      <c r="G15" s="100">
        <f t="shared" si="0"/>
        <v>0.03722222222222222</v>
      </c>
      <c r="H15" s="3">
        <v>108</v>
      </c>
    </row>
    <row r="16" spans="1:8" ht="12.75">
      <c r="A16" s="1">
        <v>2</v>
      </c>
      <c r="B16" s="2">
        <v>46</v>
      </c>
      <c r="C16" s="36" t="s">
        <v>485</v>
      </c>
      <c r="D16" s="2"/>
      <c r="E16" s="100">
        <v>0.03722222222222222</v>
      </c>
      <c r="F16" s="100">
        <v>0.02736111111111111</v>
      </c>
      <c r="G16" s="100">
        <f t="shared" si="0"/>
        <v>0.009861111111111109</v>
      </c>
      <c r="H16" s="3"/>
    </row>
    <row r="17" spans="1:8" ht="12.75">
      <c r="A17" s="1">
        <v>2</v>
      </c>
      <c r="B17" s="2">
        <v>46</v>
      </c>
      <c r="C17" s="36" t="s">
        <v>259</v>
      </c>
      <c r="D17" s="2"/>
      <c r="E17" s="100">
        <v>0.02736111111111111</v>
      </c>
      <c r="F17" s="100">
        <v>0.017546296296296296</v>
      </c>
      <c r="G17" s="100">
        <f t="shared" si="0"/>
        <v>0.009814814814814814</v>
      </c>
      <c r="H17" s="3"/>
    </row>
    <row r="18" spans="1:8" ht="12.75">
      <c r="A18" s="1">
        <v>2</v>
      </c>
      <c r="B18" s="2">
        <v>46</v>
      </c>
      <c r="C18" s="36" t="s">
        <v>260</v>
      </c>
      <c r="D18" s="2"/>
      <c r="E18" s="100">
        <v>0.017546296296296296</v>
      </c>
      <c r="F18" s="100">
        <v>0.008738425925925926</v>
      </c>
      <c r="G18" s="100">
        <f t="shared" si="0"/>
        <v>0.00880787037037037</v>
      </c>
      <c r="H18" s="3"/>
    </row>
    <row r="19" spans="1:8" ht="12.75">
      <c r="A19" s="1">
        <v>2</v>
      </c>
      <c r="B19" s="2">
        <v>46</v>
      </c>
      <c r="C19" s="36" t="s">
        <v>295</v>
      </c>
      <c r="D19" s="2"/>
      <c r="E19" s="100">
        <v>0.008738425925925926</v>
      </c>
      <c r="F19" s="101">
        <v>0</v>
      </c>
      <c r="G19" s="100">
        <f t="shared" si="0"/>
        <v>0.008738425925925926</v>
      </c>
      <c r="H19" s="3"/>
    </row>
    <row r="20" spans="1:8" ht="12.75">
      <c r="A20" s="1">
        <v>3</v>
      </c>
      <c r="B20" s="2">
        <v>59</v>
      </c>
      <c r="C20" s="4" t="s">
        <v>44</v>
      </c>
      <c r="D20" s="2"/>
      <c r="E20" s="100">
        <v>0.03760416666666667</v>
      </c>
      <c r="F20" s="101">
        <v>0</v>
      </c>
      <c r="G20" s="100">
        <f t="shared" si="0"/>
        <v>0.03760416666666667</v>
      </c>
      <c r="H20" s="3">
        <v>98</v>
      </c>
    </row>
    <row r="21" spans="1:8" ht="12.75">
      <c r="A21" s="1">
        <v>3</v>
      </c>
      <c r="B21" s="2">
        <v>59</v>
      </c>
      <c r="C21" s="36" t="s">
        <v>312</v>
      </c>
      <c r="D21" s="2"/>
      <c r="E21" s="100">
        <v>0.03760416666666667</v>
      </c>
      <c r="F21" s="100">
        <v>0.026898148148148147</v>
      </c>
      <c r="G21" s="100">
        <f t="shared" si="0"/>
        <v>0.010706018518518521</v>
      </c>
      <c r="H21" s="3"/>
    </row>
    <row r="22" spans="1:8" ht="12.75">
      <c r="A22" s="1">
        <v>3</v>
      </c>
      <c r="B22" s="2">
        <v>59</v>
      </c>
      <c r="C22" s="36" t="s">
        <v>437</v>
      </c>
      <c r="D22" s="2"/>
      <c r="E22" s="100">
        <v>0.026898148148148147</v>
      </c>
      <c r="F22" s="100">
        <v>0.015694444444444445</v>
      </c>
      <c r="G22" s="100">
        <f t="shared" si="0"/>
        <v>0.011203703703703702</v>
      </c>
      <c r="H22" s="3"/>
    </row>
    <row r="23" spans="1:8" ht="12.75">
      <c r="A23" s="1">
        <v>3</v>
      </c>
      <c r="B23" s="2">
        <v>59</v>
      </c>
      <c r="C23" s="36" t="s">
        <v>173</v>
      </c>
      <c r="D23" s="2"/>
      <c r="E23" s="100">
        <v>0.015694444444444445</v>
      </c>
      <c r="F23" s="100">
        <v>0.007685185185185185</v>
      </c>
      <c r="G23" s="100">
        <f t="shared" si="0"/>
        <v>0.008009259259259261</v>
      </c>
      <c r="H23" s="3"/>
    </row>
    <row r="24" spans="1:8" ht="12.75">
      <c r="A24" s="1">
        <v>3</v>
      </c>
      <c r="B24" s="2">
        <v>59</v>
      </c>
      <c r="C24" s="36" t="s">
        <v>430</v>
      </c>
      <c r="D24" s="2"/>
      <c r="E24" s="100">
        <v>0.007685185185185185</v>
      </c>
      <c r="F24" s="101">
        <v>0</v>
      </c>
      <c r="G24" s="100">
        <f t="shared" si="0"/>
        <v>0.007685185185185185</v>
      </c>
      <c r="H24" s="3"/>
    </row>
    <row r="25" spans="1:8" ht="12.75">
      <c r="A25" s="1">
        <v>4</v>
      </c>
      <c r="B25" s="2">
        <v>50</v>
      </c>
      <c r="C25" s="4" t="s">
        <v>238</v>
      </c>
      <c r="D25" s="2"/>
      <c r="E25" s="100">
        <v>0.03774305555555556</v>
      </c>
      <c r="F25" s="101">
        <v>0</v>
      </c>
      <c r="G25" s="100">
        <f t="shared" si="0"/>
        <v>0.03774305555555556</v>
      </c>
      <c r="H25" s="3">
        <v>90</v>
      </c>
    </row>
    <row r="26" spans="1:8" ht="12.75">
      <c r="A26" s="1">
        <v>4</v>
      </c>
      <c r="B26" s="2">
        <v>50</v>
      </c>
      <c r="C26" s="36" t="s">
        <v>250</v>
      </c>
      <c r="D26" s="2"/>
      <c r="E26" s="100">
        <v>0.03774305555555556</v>
      </c>
      <c r="F26" s="100">
        <v>0.02798611111111111</v>
      </c>
      <c r="G26" s="100">
        <f t="shared" si="0"/>
        <v>0.009756944444444447</v>
      </c>
      <c r="H26" s="3"/>
    </row>
    <row r="27" spans="1:8" ht="12.75">
      <c r="A27" s="1">
        <v>4</v>
      </c>
      <c r="B27" s="2">
        <v>50</v>
      </c>
      <c r="C27" s="36" t="s">
        <v>251</v>
      </c>
      <c r="D27" s="2"/>
      <c r="E27" s="100">
        <v>0.02798611111111111</v>
      </c>
      <c r="F27" s="100">
        <v>0.018796296296296297</v>
      </c>
      <c r="G27" s="100">
        <f t="shared" si="0"/>
        <v>0.009189814814814814</v>
      </c>
      <c r="H27" s="3"/>
    </row>
    <row r="28" spans="1:8" ht="12.75">
      <c r="A28" s="1">
        <v>4</v>
      </c>
      <c r="B28" s="2">
        <v>50</v>
      </c>
      <c r="C28" s="36" t="s">
        <v>491</v>
      </c>
      <c r="D28" s="2"/>
      <c r="E28" s="100">
        <v>0.018796296296296297</v>
      </c>
      <c r="F28" s="100">
        <v>0.009467592592592592</v>
      </c>
      <c r="G28" s="100">
        <f t="shared" si="0"/>
        <v>0.009328703703703705</v>
      </c>
      <c r="H28" s="3"/>
    </row>
    <row r="29" spans="1:8" ht="12.75">
      <c r="A29" s="1">
        <v>4</v>
      </c>
      <c r="B29" s="2">
        <v>50</v>
      </c>
      <c r="C29" s="36" t="s">
        <v>252</v>
      </c>
      <c r="D29" s="2"/>
      <c r="E29" s="100">
        <v>0.009467592592592592</v>
      </c>
      <c r="F29" s="101">
        <v>0</v>
      </c>
      <c r="G29" s="100">
        <f t="shared" si="0"/>
        <v>0.009467592592592592</v>
      </c>
      <c r="H29" s="3"/>
    </row>
    <row r="30" spans="1:8" ht="12.75">
      <c r="A30" s="1">
        <v>5</v>
      </c>
      <c r="B30" s="2">
        <v>61</v>
      </c>
      <c r="C30" s="4" t="s">
        <v>165</v>
      </c>
      <c r="D30" s="2"/>
      <c r="E30" s="100">
        <v>0.03809027777777778</v>
      </c>
      <c r="F30" s="101">
        <v>0</v>
      </c>
      <c r="G30" s="100">
        <f t="shared" si="0"/>
        <v>0.03809027777777778</v>
      </c>
      <c r="H30" s="3">
        <v>85</v>
      </c>
    </row>
    <row r="31" spans="1:8" ht="12.75">
      <c r="A31" s="1">
        <v>5</v>
      </c>
      <c r="B31" s="2">
        <v>61</v>
      </c>
      <c r="C31" s="36" t="s">
        <v>167</v>
      </c>
      <c r="D31" s="2"/>
      <c r="E31" s="100">
        <v>0.03809027777777778</v>
      </c>
      <c r="F31" s="100">
        <v>0.02884259259259259</v>
      </c>
      <c r="G31" s="100">
        <f t="shared" si="0"/>
        <v>0.009247685185185189</v>
      </c>
      <c r="H31" s="3"/>
    </row>
    <row r="32" spans="1:8" ht="12.75">
      <c r="A32" s="1">
        <v>5</v>
      </c>
      <c r="B32" s="2">
        <v>61</v>
      </c>
      <c r="C32" s="36" t="s">
        <v>706</v>
      </c>
      <c r="D32" s="2"/>
      <c r="E32" s="100">
        <v>0.02884259259259259</v>
      </c>
      <c r="F32" s="100">
        <v>0.017685185185185182</v>
      </c>
      <c r="G32" s="100">
        <f t="shared" si="0"/>
        <v>0.011157407407407408</v>
      </c>
      <c r="H32" s="3"/>
    </row>
    <row r="33" spans="1:8" ht="12.75">
      <c r="A33" s="1">
        <v>5</v>
      </c>
      <c r="B33" s="2">
        <v>61</v>
      </c>
      <c r="C33" s="36" t="s">
        <v>169</v>
      </c>
      <c r="D33" s="2"/>
      <c r="E33" s="100">
        <v>0.017685185185185182</v>
      </c>
      <c r="F33" s="100">
        <v>0.009351851851851853</v>
      </c>
      <c r="G33" s="100">
        <f t="shared" si="0"/>
        <v>0.00833333333333333</v>
      </c>
      <c r="H33" s="3"/>
    </row>
    <row r="34" spans="1:8" ht="12.75">
      <c r="A34" s="1">
        <v>5</v>
      </c>
      <c r="B34" s="2">
        <v>61</v>
      </c>
      <c r="C34" s="36" t="s">
        <v>168</v>
      </c>
      <c r="D34" s="2"/>
      <c r="E34" s="100">
        <v>0.009351851851851853</v>
      </c>
      <c r="F34" s="101">
        <v>0</v>
      </c>
      <c r="G34" s="100">
        <f t="shared" si="0"/>
        <v>0.009351851851851853</v>
      </c>
      <c r="H34" s="3"/>
    </row>
    <row r="35" spans="1:8" ht="12.75">
      <c r="A35" s="1">
        <v>6</v>
      </c>
      <c r="B35" s="2">
        <v>60</v>
      </c>
      <c r="C35" s="4" t="s">
        <v>219</v>
      </c>
      <c r="D35" s="2"/>
      <c r="E35" s="100">
        <v>0.0409375</v>
      </c>
      <c r="F35" s="101">
        <v>0</v>
      </c>
      <c r="G35" s="100">
        <f t="shared" si="0"/>
        <v>0.0409375</v>
      </c>
      <c r="H35" s="3">
        <v>82</v>
      </c>
    </row>
    <row r="36" spans="1:8" ht="12.75">
      <c r="A36" s="1">
        <v>6</v>
      </c>
      <c r="B36" s="2">
        <v>60</v>
      </c>
      <c r="C36" s="36" t="s">
        <v>309</v>
      </c>
      <c r="D36" s="2"/>
      <c r="E36" s="100">
        <v>0.0409375</v>
      </c>
      <c r="F36" s="100">
        <v>0.030034722222222223</v>
      </c>
      <c r="G36" s="100">
        <f t="shared" si="0"/>
        <v>0.010902777777777779</v>
      </c>
      <c r="H36" s="3"/>
    </row>
    <row r="37" spans="1:8" ht="12.75">
      <c r="A37" s="1">
        <v>6</v>
      </c>
      <c r="B37" s="2">
        <v>60</v>
      </c>
      <c r="C37" s="36" t="s">
        <v>328</v>
      </c>
      <c r="D37" s="2"/>
      <c r="E37" s="100">
        <v>0.030034722222222223</v>
      </c>
      <c r="F37" s="100">
        <v>0.01800925925925926</v>
      </c>
      <c r="G37" s="100">
        <f t="shared" si="0"/>
        <v>0.012025462962962963</v>
      </c>
      <c r="H37" s="3"/>
    </row>
    <row r="38" spans="1:8" ht="12.75">
      <c r="A38" s="1">
        <v>6</v>
      </c>
      <c r="B38" s="2">
        <v>60</v>
      </c>
      <c r="C38" s="36" t="s">
        <v>303</v>
      </c>
      <c r="D38" s="2"/>
      <c r="E38" s="100">
        <v>0.01800925925925926</v>
      </c>
      <c r="F38" s="100">
        <v>0.008645833333333333</v>
      </c>
      <c r="G38" s="100">
        <f t="shared" si="0"/>
        <v>0.009363425925925926</v>
      </c>
      <c r="H38" s="3"/>
    </row>
    <row r="39" spans="1:8" ht="12.75">
      <c r="A39" s="1">
        <v>6</v>
      </c>
      <c r="B39" s="2">
        <v>60</v>
      </c>
      <c r="C39" s="36" t="s">
        <v>294</v>
      </c>
      <c r="D39" s="2"/>
      <c r="E39" s="100">
        <v>0.008645833333333333</v>
      </c>
      <c r="F39" s="101">
        <v>0</v>
      </c>
      <c r="G39" s="100">
        <f t="shared" si="0"/>
        <v>0.008645833333333333</v>
      </c>
      <c r="H39" s="3"/>
    </row>
    <row r="40" spans="1:8" ht="12.75">
      <c r="A40" s="1">
        <v>7</v>
      </c>
      <c r="B40" s="2">
        <v>45</v>
      </c>
      <c r="C40" s="4" t="s">
        <v>265</v>
      </c>
      <c r="D40" s="2"/>
      <c r="E40" s="100">
        <v>0.0425462962962963</v>
      </c>
      <c r="F40" s="101">
        <v>0</v>
      </c>
      <c r="G40" s="100">
        <f t="shared" si="0"/>
        <v>0.0425462962962963</v>
      </c>
      <c r="H40" s="3">
        <v>79</v>
      </c>
    </row>
    <row r="41" spans="1:8" ht="12.75">
      <c r="A41" s="1">
        <v>7</v>
      </c>
      <c r="B41" s="2">
        <v>45</v>
      </c>
      <c r="C41" s="36" t="s">
        <v>484</v>
      </c>
      <c r="D41" s="2"/>
      <c r="E41" s="100">
        <v>0.0425462962962963</v>
      </c>
      <c r="F41" s="100">
        <v>0.032962962962962965</v>
      </c>
      <c r="G41" s="100">
        <f t="shared" si="0"/>
        <v>0.009583333333333333</v>
      </c>
      <c r="H41" s="3"/>
    </row>
    <row r="42" spans="1:8" ht="12.75">
      <c r="A42" s="1">
        <v>7</v>
      </c>
      <c r="B42" s="2">
        <v>45</v>
      </c>
      <c r="C42" s="36" t="s">
        <v>266</v>
      </c>
      <c r="D42" s="2"/>
      <c r="E42" s="100">
        <v>0.032962962962962965</v>
      </c>
      <c r="F42" s="100">
        <v>0.02189814814814815</v>
      </c>
      <c r="G42" s="100">
        <f aca="true" t="shared" si="1" ref="G42:G73">E42-F42</f>
        <v>0.011064814814814816</v>
      </c>
      <c r="H42" s="3"/>
    </row>
    <row r="43" spans="1:8" ht="12.75">
      <c r="A43" s="1">
        <v>7</v>
      </c>
      <c r="B43" s="2">
        <v>45</v>
      </c>
      <c r="C43" s="36" t="s">
        <v>305</v>
      </c>
      <c r="D43" s="2"/>
      <c r="E43" s="100">
        <v>0.02189814814814815</v>
      </c>
      <c r="F43" s="100">
        <v>0.009502314814814816</v>
      </c>
      <c r="G43" s="100">
        <f t="shared" si="1"/>
        <v>0.012395833333333333</v>
      </c>
      <c r="H43" s="3"/>
    </row>
    <row r="44" spans="1:8" ht="12.75">
      <c r="A44" s="1">
        <v>7</v>
      </c>
      <c r="B44" s="2">
        <v>45</v>
      </c>
      <c r="C44" s="36" t="s">
        <v>268</v>
      </c>
      <c r="D44" s="2"/>
      <c r="E44" s="100">
        <v>0.009502314814814816</v>
      </c>
      <c r="F44" s="101">
        <v>0</v>
      </c>
      <c r="G44" s="100">
        <f t="shared" si="1"/>
        <v>0.009502314814814816</v>
      </c>
      <c r="H44" s="3"/>
    </row>
    <row r="45" spans="1:8" ht="12.75">
      <c r="A45" s="1">
        <v>8</v>
      </c>
      <c r="B45" s="2">
        <v>55</v>
      </c>
      <c r="C45" s="4" t="s">
        <v>213</v>
      </c>
      <c r="D45" s="2"/>
      <c r="E45" s="100">
        <v>0.04293981481481481</v>
      </c>
      <c r="F45" s="101">
        <v>0</v>
      </c>
      <c r="G45" s="100">
        <f t="shared" si="1"/>
        <v>0.04293981481481481</v>
      </c>
      <c r="H45" s="3">
        <v>76</v>
      </c>
    </row>
    <row r="46" spans="1:8" ht="12.75">
      <c r="A46" s="1">
        <v>8</v>
      </c>
      <c r="B46" s="2">
        <v>55</v>
      </c>
      <c r="C46" s="36" t="s">
        <v>197</v>
      </c>
      <c r="D46" s="2"/>
      <c r="E46" s="100">
        <v>0.04293981481481481</v>
      </c>
      <c r="F46" s="100">
        <v>0.031956018518518516</v>
      </c>
      <c r="G46" s="100">
        <f t="shared" si="1"/>
        <v>0.010983796296296297</v>
      </c>
      <c r="H46" s="3"/>
    </row>
    <row r="47" spans="1:8" ht="12.75">
      <c r="A47" s="1">
        <v>8</v>
      </c>
      <c r="B47" s="2">
        <v>55</v>
      </c>
      <c r="C47" s="36" t="s">
        <v>196</v>
      </c>
      <c r="D47" s="2"/>
      <c r="E47" s="100">
        <v>0.031956018518518516</v>
      </c>
      <c r="F47" s="100">
        <v>0.01965277777777778</v>
      </c>
      <c r="G47" s="100">
        <f t="shared" si="1"/>
        <v>0.012303240740740736</v>
      </c>
      <c r="H47" s="3"/>
    </row>
    <row r="48" spans="1:8" ht="12.75">
      <c r="A48" s="1">
        <v>8</v>
      </c>
      <c r="B48" s="2">
        <v>55</v>
      </c>
      <c r="C48" s="36" t="s">
        <v>301</v>
      </c>
      <c r="D48" s="2"/>
      <c r="E48" s="100">
        <v>0.01965277777777778</v>
      </c>
      <c r="F48" s="100">
        <v>0.00835648148148148</v>
      </c>
      <c r="G48" s="100">
        <f t="shared" si="1"/>
        <v>0.011296296296296299</v>
      </c>
      <c r="H48" s="3"/>
    </row>
    <row r="49" spans="1:8" ht="12.75">
      <c r="A49" s="1">
        <v>8</v>
      </c>
      <c r="B49" s="2">
        <v>55</v>
      </c>
      <c r="C49" s="36" t="s">
        <v>198</v>
      </c>
      <c r="D49" s="2"/>
      <c r="E49" s="100">
        <v>0.00835648148148148</v>
      </c>
      <c r="F49" s="101">
        <v>0</v>
      </c>
      <c r="G49" s="100">
        <f t="shared" si="1"/>
        <v>0.00835648148148148</v>
      </c>
      <c r="H49" s="3"/>
    </row>
    <row r="50" spans="1:8" ht="12.75">
      <c r="A50" s="1">
        <v>9</v>
      </c>
      <c r="B50" s="2">
        <v>48</v>
      </c>
      <c r="C50" s="4" t="s">
        <v>136</v>
      </c>
      <c r="D50" s="2"/>
      <c r="E50" s="100">
        <v>0.042951388888888886</v>
      </c>
      <c r="F50" s="101">
        <v>0</v>
      </c>
      <c r="G50" s="100">
        <f t="shared" si="1"/>
        <v>0.042951388888888886</v>
      </c>
      <c r="H50" s="3">
        <v>74</v>
      </c>
    </row>
    <row r="51" spans="1:8" ht="12.75">
      <c r="A51" s="1">
        <v>9</v>
      </c>
      <c r="B51" s="2">
        <v>48</v>
      </c>
      <c r="C51" s="36" t="s">
        <v>489</v>
      </c>
      <c r="D51" s="2"/>
      <c r="E51" s="100">
        <v>0.042951388888888886</v>
      </c>
      <c r="F51" s="100">
        <v>0.03185185185185185</v>
      </c>
      <c r="G51" s="100">
        <f t="shared" si="1"/>
        <v>0.011099537037037033</v>
      </c>
      <c r="H51" s="3"/>
    </row>
    <row r="52" spans="1:8" ht="12.75">
      <c r="A52" s="1">
        <v>9</v>
      </c>
      <c r="B52" s="2">
        <v>48</v>
      </c>
      <c r="C52" s="36" t="s">
        <v>331</v>
      </c>
      <c r="D52" s="2"/>
      <c r="E52" s="100">
        <v>0.03185185185185185</v>
      </c>
      <c r="F52" s="100">
        <v>0.0203125</v>
      </c>
      <c r="G52" s="100">
        <f t="shared" si="1"/>
        <v>0.011539351851851853</v>
      </c>
      <c r="H52" s="3"/>
    </row>
    <row r="53" spans="1:8" ht="12.75">
      <c r="A53" s="1">
        <v>9</v>
      </c>
      <c r="B53" s="2">
        <v>48</v>
      </c>
      <c r="C53" s="36" t="s">
        <v>138</v>
      </c>
      <c r="D53" s="2"/>
      <c r="E53" s="100">
        <v>0.0203125</v>
      </c>
      <c r="F53" s="100">
        <v>0.010775462962962964</v>
      </c>
      <c r="G53" s="100">
        <f t="shared" si="1"/>
        <v>0.009537037037037037</v>
      </c>
      <c r="H53" s="3"/>
    </row>
    <row r="54" spans="1:8" ht="12.75">
      <c r="A54" s="1">
        <v>9</v>
      </c>
      <c r="B54" s="2">
        <v>48</v>
      </c>
      <c r="C54" s="37" t="s">
        <v>490</v>
      </c>
      <c r="D54" s="2"/>
      <c r="E54" s="100">
        <v>0.010775462962962964</v>
      </c>
      <c r="F54" s="101">
        <v>0</v>
      </c>
      <c r="G54" s="100">
        <f t="shared" si="1"/>
        <v>0.010775462962962964</v>
      </c>
      <c r="H54" s="3"/>
    </row>
    <row r="55" spans="1:8" ht="12.75">
      <c r="A55" s="1">
        <v>10</v>
      </c>
      <c r="B55" s="2">
        <v>49</v>
      </c>
      <c r="C55" s="4" t="s">
        <v>187</v>
      </c>
      <c r="D55" s="2"/>
      <c r="E55" s="100">
        <v>0.04369212962962963</v>
      </c>
      <c r="F55" s="101">
        <v>0</v>
      </c>
      <c r="G55" s="100">
        <f t="shared" si="1"/>
        <v>0.04369212962962963</v>
      </c>
      <c r="H55" s="3">
        <v>72</v>
      </c>
    </row>
    <row r="56" spans="1:8" ht="12.75">
      <c r="A56" s="1">
        <v>10</v>
      </c>
      <c r="B56" s="2">
        <v>49</v>
      </c>
      <c r="C56" s="36" t="s">
        <v>425</v>
      </c>
      <c r="D56" s="2"/>
      <c r="E56" s="100">
        <v>0.04369212962962963</v>
      </c>
      <c r="F56" s="100">
        <v>0.03256944444444444</v>
      </c>
      <c r="G56" s="100">
        <f t="shared" si="1"/>
        <v>0.011122685185185187</v>
      </c>
      <c r="H56" s="3"/>
    </row>
    <row r="57" spans="1:8" ht="12.75">
      <c r="A57" s="1">
        <v>10</v>
      </c>
      <c r="B57" s="2">
        <v>49</v>
      </c>
      <c r="C57" s="36" t="s">
        <v>311</v>
      </c>
      <c r="D57" s="2"/>
      <c r="E57" s="100">
        <v>0.03256944444444444</v>
      </c>
      <c r="F57" s="100">
        <v>0.020937499999999998</v>
      </c>
      <c r="G57" s="100">
        <f t="shared" si="1"/>
        <v>0.011631944444444445</v>
      </c>
      <c r="H57" s="3"/>
    </row>
    <row r="58" spans="1:8" ht="25.5">
      <c r="A58" s="1">
        <v>10</v>
      </c>
      <c r="B58" s="2">
        <v>49</v>
      </c>
      <c r="C58" s="109" t="s">
        <v>292</v>
      </c>
      <c r="D58" s="2"/>
      <c r="E58" s="100">
        <v>0.020937499999999998</v>
      </c>
      <c r="F58" s="100">
        <v>0.010844907407407407</v>
      </c>
      <c r="G58" s="100">
        <f t="shared" si="1"/>
        <v>0.01009259259259259</v>
      </c>
      <c r="H58" s="3"/>
    </row>
    <row r="59" spans="1:8" ht="12.75">
      <c r="A59" s="1">
        <v>10</v>
      </c>
      <c r="B59" s="2">
        <v>49</v>
      </c>
      <c r="C59" s="36" t="s">
        <v>300</v>
      </c>
      <c r="D59" s="2"/>
      <c r="E59" s="100">
        <v>0.010844907407407407</v>
      </c>
      <c r="F59" s="101">
        <v>0</v>
      </c>
      <c r="G59" s="100">
        <f t="shared" si="1"/>
        <v>0.010844907407407407</v>
      </c>
      <c r="H59" s="3"/>
    </row>
    <row r="60" spans="1:8" ht="12.75">
      <c r="A60" s="1">
        <v>11</v>
      </c>
      <c r="B60" s="2">
        <v>41</v>
      </c>
      <c r="C60" s="4" t="s">
        <v>140</v>
      </c>
      <c r="D60" s="2"/>
      <c r="E60" s="100">
        <v>0.04414351851851852</v>
      </c>
      <c r="F60" s="101">
        <v>0</v>
      </c>
      <c r="G60" s="100">
        <f t="shared" si="1"/>
        <v>0.04414351851851852</v>
      </c>
      <c r="H60" s="3">
        <v>70</v>
      </c>
    </row>
    <row r="61" spans="1:8" ht="12.75">
      <c r="A61" s="1">
        <v>11</v>
      </c>
      <c r="B61" s="2">
        <v>41</v>
      </c>
      <c r="C61" s="36" t="s">
        <v>143</v>
      </c>
      <c r="D61" s="2"/>
      <c r="E61" s="100">
        <v>0.04414351851851852</v>
      </c>
      <c r="F61" s="100">
        <v>0.03277777777777778</v>
      </c>
      <c r="G61" s="100">
        <f t="shared" si="1"/>
        <v>0.011365740740740739</v>
      </c>
      <c r="H61" s="3"/>
    </row>
    <row r="62" spans="1:8" ht="12.75">
      <c r="A62" s="1">
        <v>11</v>
      </c>
      <c r="B62" s="2">
        <v>41</v>
      </c>
      <c r="C62" s="36" t="s">
        <v>141</v>
      </c>
      <c r="D62" s="2"/>
      <c r="E62" s="100">
        <v>0.03277777777777778</v>
      </c>
      <c r="F62" s="100">
        <v>0.022118055555555557</v>
      </c>
      <c r="G62" s="100">
        <f t="shared" si="1"/>
        <v>0.010659722222222223</v>
      </c>
      <c r="H62" s="3"/>
    </row>
    <row r="63" spans="1:8" ht="12.75">
      <c r="A63" s="1">
        <v>11</v>
      </c>
      <c r="B63" s="2">
        <v>41</v>
      </c>
      <c r="C63" s="36" t="s">
        <v>287</v>
      </c>
      <c r="D63" s="2"/>
      <c r="E63" s="100">
        <v>0.022118055555555557</v>
      </c>
      <c r="F63" s="100">
        <v>0.009444444444444445</v>
      </c>
      <c r="G63" s="100">
        <f t="shared" si="1"/>
        <v>0.012673611111111113</v>
      </c>
      <c r="H63" s="3"/>
    </row>
    <row r="64" spans="1:8" ht="12.75">
      <c r="A64" s="1">
        <v>11</v>
      </c>
      <c r="B64" s="2">
        <v>41</v>
      </c>
      <c r="C64" s="36" t="s">
        <v>298</v>
      </c>
      <c r="D64" s="2"/>
      <c r="E64" s="100">
        <v>0.009444444444444445</v>
      </c>
      <c r="F64" s="101">
        <v>0</v>
      </c>
      <c r="G64" s="100">
        <f t="shared" si="1"/>
        <v>0.009444444444444445</v>
      </c>
      <c r="H64" s="3"/>
    </row>
    <row r="65" spans="1:8" ht="12.75">
      <c r="A65" s="1">
        <v>12</v>
      </c>
      <c r="B65" s="2">
        <v>42</v>
      </c>
      <c r="C65" s="4" t="s">
        <v>178</v>
      </c>
      <c r="D65" s="2"/>
      <c r="E65" s="100">
        <v>0.05030092592592592</v>
      </c>
      <c r="F65" s="101">
        <v>0</v>
      </c>
      <c r="G65" s="100">
        <f t="shared" si="1"/>
        <v>0.05030092592592592</v>
      </c>
      <c r="H65" s="3">
        <v>69</v>
      </c>
    </row>
    <row r="66" spans="1:8" ht="12.75">
      <c r="A66" s="1">
        <v>12</v>
      </c>
      <c r="B66" s="2">
        <v>42</v>
      </c>
      <c r="C66" s="36" t="s">
        <v>174</v>
      </c>
      <c r="D66" s="2"/>
      <c r="E66" s="100">
        <v>0.05030092592592592</v>
      </c>
      <c r="F66" s="100">
        <v>0.03925925925925926</v>
      </c>
      <c r="G66" s="100">
        <f t="shared" si="1"/>
        <v>0.011041666666666665</v>
      </c>
      <c r="H66" s="3"/>
    </row>
    <row r="67" spans="1:8" ht="12.75">
      <c r="A67" s="1">
        <v>12</v>
      </c>
      <c r="B67" s="2">
        <v>42</v>
      </c>
      <c r="C67" s="37" t="s">
        <v>334</v>
      </c>
      <c r="D67" s="2"/>
      <c r="E67" s="100">
        <v>0.03925925925925926</v>
      </c>
      <c r="F67" s="100">
        <v>0.027523148148148147</v>
      </c>
      <c r="G67" s="100">
        <f t="shared" si="1"/>
        <v>0.01173611111111111</v>
      </c>
      <c r="H67" s="3"/>
    </row>
    <row r="68" spans="1:8" ht="12.75">
      <c r="A68" s="1">
        <v>12</v>
      </c>
      <c r="B68" s="2">
        <v>42</v>
      </c>
      <c r="C68" s="36" t="s">
        <v>429</v>
      </c>
      <c r="D68" s="2"/>
      <c r="E68" s="100">
        <v>0.027523148148148147</v>
      </c>
      <c r="F68" s="100">
        <v>0.011643518518518518</v>
      </c>
      <c r="G68" s="100">
        <f t="shared" si="1"/>
        <v>0.01587962962962963</v>
      </c>
      <c r="H68" s="3"/>
    </row>
    <row r="69" spans="1:8" ht="12.75">
      <c r="A69" s="1">
        <v>12</v>
      </c>
      <c r="B69" s="2">
        <v>42</v>
      </c>
      <c r="C69" s="36" t="s">
        <v>176</v>
      </c>
      <c r="D69" s="2"/>
      <c r="E69" s="100">
        <v>0.011643518518518518</v>
      </c>
      <c r="F69" s="101">
        <v>0</v>
      </c>
      <c r="G69" s="100">
        <f t="shared" si="1"/>
        <v>0.011643518518518518</v>
      </c>
      <c r="H69" s="3"/>
    </row>
    <row r="70" spans="1:8" ht="12.75">
      <c r="A70" s="1">
        <v>13</v>
      </c>
      <c r="B70" s="2">
        <v>44</v>
      </c>
      <c r="C70" s="4" t="s">
        <v>191</v>
      </c>
      <c r="D70" s="2"/>
      <c r="E70" s="198">
        <v>0.0508912037037037</v>
      </c>
      <c r="F70" s="101">
        <v>0</v>
      </c>
      <c r="G70" s="100">
        <f t="shared" si="1"/>
        <v>0.0508912037037037</v>
      </c>
      <c r="H70" s="3">
        <v>68</v>
      </c>
    </row>
    <row r="71" spans="1:8" ht="12.75">
      <c r="A71" s="1">
        <v>13</v>
      </c>
      <c r="B71" s="2">
        <v>44</v>
      </c>
      <c r="C71" s="36" t="s">
        <v>321</v>
      </c>
      <c r="D71" s="2"/>
      <c r="E71" s="100">
        <v>0.0508912037037037</v>
      </c>
      <c r="F71" s="100">
        <v>0.03607638888888889</v>
      </c>
      <c r="G71" s="100">
        <f t="shared" si="1"/>
        <v>0.014814814814814815</v>
      </c>
      <c r="H71" s="3"/>
    </row>
    <row r="72" spans="1:8" ht="12.75">
      <c r="A72" s="1">
        <v>13</v>
      </c>
      <c r="B72" s="2">
        <v>44</v>
      </c>
      <c r="C72" s="36" t="s">
        <v>483</v>
      </c>
      <c r="D72" s="2"/>
      <c r="E72" s="100">
        <v>0.03607638888888889</v>
      </c>
      <c r="F72" s="100">
        <v>0.021342592592592594</v>
      </c>
      <c r="G72" s="100">
        <f t="shared" si="1"/>
        <v>0.014733796296296293</v>
      </c>
      <c r="H72" s="3"/>
    </row>
    <row r="73" spans="1:8" ht="12.75">
      <c r="A73" s="1">
        <v>13</v>
      </c>
      <c r="B73" s="2">
        <v>44</v>
      </c>
      <c r="C73" s="36" t="s">
        <v>281</v>
      </c>
      <c r="D73" s="2"/>
      <c r="E73" s="100">
        <v>0.021342592592592594</v>
      </c>
      <c r="F73" s="100">
        <v>0.010046296296296296</v>
      </c>
      <c r="G73" s="100">
        <f t="shared" si="1"/>
        <v>0.011296296296296297</v>
      </c>
      <c r="H73" s="3"/>
    </row>
    <row r="74" spans="1:8" ht="12.75">
      <c r="A74" s="1">
        <v>13</v>
      </c>
      <c r="B74" s="2">
        <v>44</v>
      </c>
      <c r="C74" s="36" t="s">
        <v>293</v>
      </c>
      <c r="D74" s="2"/>
      <c r="E74" s="100">
        <v>0.010046296296296296</v>
      </c>
      <c r="F74" s="101">
        <v>0</v>
      </c>
      <c r="G74" s="100">
        <f aca="true" t="shared" si="2" ref="G74:G105">E74-F74</f>
        <v>0.010046296296296296</v>
      </c>
      <c r="H74" s="3"/>
    </row>
    <row r="75" spans="1:8" ht="12.75">
      <c r="A75" s="1">
        <v>14</v>
      </c>
      <c r="B75" s="2">
        <v>54</v>
      </c>
      <c r="C75" s="4" t="s">
        <v>199</v>
      </c>
      <c r="D75" s="2"/>
      <c r="E75" s="100">
        <v>0.050902777777777776</v>
      </c>
      <c r="F75" s="101">
        <v>0</v>
      </c>
      <c r="G75" s="100">
        <f t="shared" si="2"/>
        <v>0.050902777777777776</v>
      </c>
      <c r="H75" s="3">
        <v>67</v>
      </c>
    </row>
    <row r="76" spans="1:8" ht="12.75">
      <c r="A76" s="1">
        <v>14</v>
      </c>
      <c r="B76" s="2">
        <v>54</v>
      </c>
      <c r="C76" s="36" t="s">
        <v>201</v>
      </c>
      <c r="D76" s="2"/>
      <c r="E76" s="100">
        <v>0.050902777777777776</v>
      </c>
      <c r="F76" s="100">
        <v>0.039525462962962964</v>
      </c>
      <c r="G76" s="100">
        <f t="shared" si="2"/>
        <v>0.011377314814814812</v>
      </c>
      <c r="H76" s="3"/>
    </row>
    <row r="77" spans="1:8" ht="12.75">
      <c r="A77" s="1">
        <v>14</v>
      </c>
      <c r="B77" s="2">
        <v>54</v>
      </c>
      <c r="C77" s="36" t="s">
        <v>200</v>
      </c>
      <c r="D77" s="2"/>
      <c r="E77" s="100">
        <v>0.039525462962962964</v>
      </c>
      <c r="F77" s="100">
        <v>0.027418981481481485</v>
      </c>
      <c r="G77" s="100">
        <f t="shared" si="2"/>
        <v>0.012106481481481478</v>
      </c>
      <c r="H77" s="3"/>
    </row>
    <row r="78" spans="1:8" ht="12.75">
      <c r="A78" s="1">
        <v>14</v>
      </c>
      <c r="B78" s="2">
        <v>54</v>
      </c>
      <c r="C78" s="36" t="s">
        <v>290</v>
      </c>
      <c r="D78" s="2"/>
      <c r="E78" s="100">
        <v>0.027418981481481485</v>
      </c>
      <c r="F78" s="100">
        <v>0.015983796296296295</v>
      </c>
      <c r="G78" s="100">
        <f t="shared" si="2"/>
        <v>0.01143518518518519</v>
      </c>
      <c r="H78" s="3"/>
    </row>
    <row r="79" spans="1:8" ht="12.75">
      <c r="A79" s="1">
        <v>14</v>
      </c>
      <c r="B79" s="2">
        <v>54</v>
      </c>
      <c r="C79" s="36" t="s">
        <v>202</v>
      </c>
      <c r="D79" s="2"/>
      <c r="E79" s="100">
        <v>0.015983796296296295</v>
      </c>
      <c r="F79" s="101">
        <v>0</v>
      </c>
      <c r="G79" s="100">
        <f t="shared" si="2"/>
        <v>0.015983796296296295</v>
      </c>
      <c r="H79" s="3"/>
    </row>
    <row r="80" spans="1:8" ht="12.75">
      <c r="A80" s="1">
        <v>15</v>
      </c>
      <c r="B80" s="2">
        <v>43</v>
      </c>
      <c r="C80" s="4" t="s">
        <v>35</v>
      </c>
      <c r="D80" s="2"/>
      <c r="E80" s="100">
        <v>0.053738425925925926</v>
      </c>
      <c r="F80" s="101">
        <v>0</v>
      </c>
      <c r="G80" s="100">
        <f t="shared" si="2"/>
        <v>0.053738425925925926</v>
      </c>
      <c r="H80" s="3">
        <v>66</v>
      </c>
    </row>
    <row r="81" spans="1:8" ht="12.75">
      <c r="A81" s="1">
        <v>15</v>
      </c>
      <c r="B81" s="2">
        <v>43</v>
      </c>
      <c r="C81" s="36" t="s">
        <v>206</v>
      </c>
      <c r="D81" s="2"/>
      <c r="E81" s="100">
        <v>0.053738425925925926</v>
      </c>
      <c r="F81" s="100">
        <v>0.03771990740740741</v>
      </c>
      <c r="G81" s="100">
        <f t="shared" si="2"/>
        <v>0.016018518518518515</v>
      </c>
      <c r="H81" s="3"/>
    </row>
    <row r="82" spans="1:8" ht="12.75">
      <c r="A82" s="1">
        <v>15</v>
      </c>
      <c r="B82" s="2">
        <v>43</v>
      </c>
      <c r="C82" s="36" t="s">
        <v>211</v>
      </c>
      <c r="D82" s="2"/>
      <c r="E82" s="100">
        <v>0.03771990740740741</v>
      </c>
      <c r="F82" s="100">
        <v>0.025532407407407406</v>
      </c>
      <c r="G82" s="100">
        <f t="shared" si="2"/>
        <v>0.012187500000000004</v>
      </c>
      <c r="H82" s="3"/>
    </row>
    <row r="83" spans="1:8" ht="12.75">
      <c r="A83" s="1">
        <v>15</v>
      </c>
      <c r="B83" s="2">
        <v>43</v>
      </c>
      <c r="C83" s="36" t="s">
        <v>279</v>
      </c>
      <c r="D83" s="2"/>
      <c r="E83" s="100">
        <v>0.025532407407407406</v>
      </c>
      <c r="F83" s="100">
        <v>0.010081018518518519</v>
      </c>
      <c r="G83" s="100">
        <f t="shared" si="2"/>
        <v>0.015451388888888888</v>
      </c>
      <c r="H83" s="3"/>
    </row>
    <row r="84" spans="1:8" ht="12.75">
      <c r="A84" s="1">
        <v>15</v>
      </c>
      <c r="B84" s="2">
        <v>43</v>
      </c>
      <c r="C84" s="36" t="s">
        <v>299</v>
      </c>
      <c r="D84" s="2"/>
      <c r="E84" s="100">
        <v>0.010081018518518519</v>
      </c>
      <c r="F84" s="101">
        <v>0</v>
      </c>
      <c r="G84" s="100">
        <f t="shared" si="2"/>
        <v>0.010081018518518519</v>
      </c>
      <c r="H84" s="3"/>
    </row>
    <row r="85" spans="1:8" ht="12.75">
      <c r="A85" s="1">
        <v>16</v>
      </c>
      <c r="B85" s="2">
        <v>51</v>
      </c>
      <c r="C85" s="4" t="s">
        <v>256</v>
      </c>
      <c r="D85" s="2"/>
      <c r="E85" s="100">
        <v>0.056296296296296296</v>
      </c>
      <c r="F85" s="101">
        <v>0</v>
      </c>
      <c r="G85" s="100">
        <f t="shared" si="2"/>
        <v>0.056296296296296296</v>
      </c>
      <c r="H85" s="3">
        <v>65</v>
      </c>
    </row>
    <row r="86" spans="1:8" ht="12.75">
      <c r="A86" s="1">
        <v>16</v>
      </c>
      <c r="B86" s="2">
        <v>51</v>
      </c>
      <c r="C86" s="36" t="s">
        <v>308</v>
      </c>
      <c r="D86" s="2"/>
      <c r="E86" s="100">
        <v>0.056296296296296296</v>
      </c>
      <c r="F86" s="100">
        <v>0.042916666666666665</v>
      </c>
      <c r="G86" s="100">
        <f t="shared" si="2"/>
        <v>0.01337962962962963</v>
      </c>
      <c r="H86" s="3"/>
    </row>
    <row r="87" spans="1:8" ht="12.75">
      <c r="A87" s="1">
        <v>16</v>
      </c>
      <c r="B87" s="2">
        <v>51</v>
      </c>
      <c r="C87" s="36" t="s">
        <v>392</v>
      </c>
      <c r="D87" s="2"/>
      <c r="E87" s="100">
        <v>0.042916666666666665</v>
      </c>
      <c r="F87" s="100">
        <v>0.02934027777777778</v>
      </c>
      <c r="G87" s="100">
        <f t="shared" si="2"/>
        <v>0.013576388888888884</v>
      </c>
      <c r="H87" s="3"/>
    </row>
    <row r="88" spans="1:8" ht="12.75">
      <c r="A88" s="1">
        <v>16</v>
      </c>
      <c r="B88" s="2">
        <v>51</v>
      </c>
      <c r="C88" s="36" t="s">
        <v>296</v>
      </c>
      <c r="D88" s="2"/>
      <c r="E88" s="100">
        <v>0.02934027777777778</v>
      </c>
      <c r="F88" s="100">
        <v>0.013935185185185184</v>
      </c>
      <c r="G88" s="100">
        <f t="shared" si="2"/>
        <v>0.015405092592592597</v>
      </c>
      <c r="H88" s="3"/>
    </row>
    <row r="89" spans="1:8" ht="12.75">
      <c r="A89" s="1">
        <v>16</v>
      </c>
      <c r="B89" s="2">
        <v>51</v>
      </c>
      <c r="C89" s="36" t="s">
        <v>285</v>
      </c>
      <c r="D89" s="2"/>
      <c r="E89" s="100">
        <v>0.013935185185185184</v>
      </c>
      <c r="F89" s="101">
        <v>0</v>
      </c>
      <c r="G89" s="100">
        <f t="shared" si="2"/>
        <v>0.013935185185185184</v>
      </c>
      <c r="H89" s="3"/>
    </row>
    <row r="90" spans="1:8" ht="12.75">
      <c r="A90" s="1">
        <v>17</v>
      </c>
      <c r="B90" s="2">
        <v>53</v>
      </c>
      <c r="C90" s="4" t="s">
        <v>34</v>
      </c>
      <c r="D90" s="2"/>
      <c r="E90" s="199">
        <v>0.05811342592592592</v>
      </c>
      <c r="F90" s="101">
        <v>0</v>
      </c>
      <c r="G90" s="100">
        <f t="shared" si="2"/>
        <v>0.05811342592592592</v>
      </c>
      <c r="H90" s="3">
        <v>64</v>
      </c>
    </row>
    <row r="91" spans="1:8" ht="12.75">
      <c r="A91" s="1">
        <v>17</v>
      </c>
      <c r="B91" s="2">
        <v>53</v>
      </c>
      <c r="C91" s="36" t="s">
        <v>158</v>
      </c>
      <c r="D91" s="2"/>
      <c r="E91" s="100">
        <v>0.05811342592592592</v>
      </c>
      <c r="F91" s="100">
        <v>0.046342592592592595</v>
      </c>
      <c r="G91" s="100">
        <f t="shared" si="2"/>
        <v>0.011770833333333328</v>
      </c>
      <c r="H91" s="3"/>
    </row>
    <row r="92" spans="1:8" ht="12.75">
      <c r="A92" s="1">
        <v>17</v>
      </c>
      <c r="B92" s="2">
        <v>53</v>
      </c>
      <c r="C92" s="36" t="s">
        <v>159</v>
      </c>
      <c r="D92" s="2"/>
      <c r="E92" s="100">
        <v>0.046342592592592595</v>
      </c>
      <c r="F92" s="100">
        <v>0.02423611111111111</v>
      </c>
      <c r="G92" s="100">
        <f t="shared" si="2"/>
        <v>0.022106481481481484</v>
      </c>
      <c r="H92" s="3"/>
    </row>
    <row r="93" spans="1:8" ht="12.75">
      <c r="A93" s="1">
        <v>17</v>
      </c>
      <c r="B93" s="2">
        <v>53</v>
      </c>
      <c r="C93" s="36" t="s">
        <v>164</v>
      </c>
      <c r="D93" s="2"/>
      <c r="E93" s="100">
        <v>0.02423611111111111</v>
      </c>
      <c r="F93" s="100">
        <v>0.012916666666666667</v>
      </c>
      <c r="G93" s="100">
        <f t="shared" si="2"/>
        <v>0.011319444444444444</v>
      </c>
      <c r="H93" s="3"/>
    </row>
    <row r="94" spans="1:8" ht="12.75">
      <c r="A94" s="1">
        <v>17</v>
      </c>
      <c r="B94" s="2">
        <v>53</v>
      </c>
      <c r="C94" s="36" t="s">
        <v>704</v>
      </c>
      <c r="D94" s="2"/>
      <c r="E94" s="100">
        <v>0.012916666666666667</v>
      </c>
      <c r="F94" s="101">
        <v>0</v>
      </c>
      <c r="G94" s="100">
        <f t="shared" si="2"/>
        <v>0.012916666666666667</v>
      </c>
      <c r="H94" s="3"/>
    </row>
    <row r="95" spans="1:8" ht="12.75">
      <c r="A95" s="1">
        <v>18</v>
      </c>
      <c r="B95" s="2">
        <v>62</v>
      </c>
      <c r="C95" s="4" t="s">
        <v>179</v>
      </c>
      <c r="D95" s="2"/>
      <c r="E95" s="100">
        <v>0.05851851851851852</v>
      </c>
      <c r="F95" s="101">
        <v>0</v>
      </c>
      <c r="G95" s="100">
        <f t="shared" si="2"/>
        <v>0.05851851851851852</v>
      </c>
      <c r="H95" s="3"/>
    </row>
    <row r="96" spans="1:8" ht="12.75">
      <c r="A96" s="1">
        <v>18</v>
      </c>
      <c r="B96" s="2">
        <v>62</v>
      </c>
      <c r="C96" s="36" t="s">
        <v>247</v>
      </c>
      <c r="D96" s="2"/>
      <c r="E96" s="100">
        <v>0.05851851851851852</v>
      </c>
      <c r="F96" s="100">
        <v>0.044583333333333336</v>
      </c>
      <c r="G96" s="100">
        <f t="shared" si="2"/>
        <v>0.013935185185185182</v>
      </c>
      <c r="H96" s="3">
        <v>63</v>
      </c>
    </row>
    <row r="97" spans="1:8" ht="12.75">
      <c r="A97" s="1">
        <v>18</v>
      </c>
      <c r="B97" s="2">
        <v>62</v>
      </c>
      <c r="C97" s="36" t="s">
        <v>246</v>
      </c>
      <c r="D97" s="2"/>
      <c r="E97" s="100">
        <v>0.044583333333333336</v>
      </c>
      <c r="F97" s="100">
        <v>0.029409722222222223</v>
      </c>
      <c r="G97" s="100">
        <f t="shared" si="2"/>
        <v>0.015173611111111113</v>
      </c>
      <c r="H97" s="3"/>
    </row>
    <row r="98" spans="1:8" ht="12.75">
      <c r="A98" s="1">
        <v>18</v>
      </c>
      <c r="B98" s="2">
        <v>62</v>
      </c>
      <c r="C98" s="36" t="s">
        <v>181</v>
      </c>
      <c r="D98" s="2"/>
      <c r="E98" s="100">
        <v>0.029409722222222223</v>
      </c>
      <c r="F98" s="100">
        <v>0.014363425925925925</v>
      </c>
      <c r="G98" s="100">
        <f t="shared" si="2"/>
        <v>0.015046296296296297</v>
      </c>
      <c r="H98" s="3"/>
    </row>
    <row r="99" spans="1:8" ht="12.75">
      <c r="A99" s="1">
        <v>18</v>
      </c>
      <c r="B99" s="2">
        <v>62</v>
      </c>
      <c r="C99" s="36" t="s">
        <v>707</v>
      </c>
      <c r="D99" s="2"/>
      <c r="E99" s="100">
        <v>0.014363425925925925</v>
      </c>
      <c r="F99" s="101">
        <v>0</v>
      </c>
      <c r="G99" s="100">
        <f t="shared" si="2"/>
        <v>0.014363425925925925</v>
      </c>
      <c r="H99" s="3"/>
    </row>
    <row r="100" spans="1:8" ht="12.75">
      <c r="A100" s="1">
        <v>19</v>
      </c>
      <c r="B100" s="2">
        <v>52</v>
      </c>
      <c r="C100" s="4" t="s">
        <v>42</v>
      </c>
      <c r="D100" s="2"/>
      <c r="E100" s="100">
        <v>0.06449074074074074</v>
      </c>
      <c r="F100" s="101">
        <v>0</v>
      </c>
      <c r="G100" s="100">
        <f t="shared" si="2"/>
        <v>0.06449074074074074</v>
      </c>
      <c r="H100" s="3">
        <v>62</v>
      </c>
    </row>
    <row r="101" spans="1:8" ht="12.75">
      <c r="A101" s="1">
        <v>19</v>
      </c>
      <c r="B101" s="2">
        <v>52</v>
      </c>
      <c r="C101" s="36" t="s">
        <v>333</v>
      </c>
      <c r="D101" s="2"/>
      <c r="E101" s="100">
        <v>0.06449074074074074</v>
      </c>
      <c r="F101" s="100">
        <v>0.04792824074074074</v>
      </c>
      <c r="G101" s="100">
        <f t="shared" si="2"/>
        <v>0.0165625</v>
      </c>
      <c r="H101" s="3"/>
    </row>
    <row r="102" spans="1:8" ht="12.75">
      <c r="A102" s="1">
        <v>19</v>
      </c>
      <c r="B102" s="2">
        <v>52</v>
      </c>
      <c r="C102" s="36" t="s">
        <v>316</v>
      </c>
      <c r="D102" s="2"/>
      <c r="E102" s="100">
        <v>0.04792824074074074</v>
      </c>
      <c r="F102" s="100">
        <v>0.030891203703703702</v>
      </c>
      <c r="G102" s="100">
        <f t="shared" si="2"/>
        <v>0.017037037037037035</v>
      </c>
      <c r="H102" s="3"/>
    </row>
    <row r="103" spans="1:8" ht="12.75">
      <c r="A103" s="1">
        <v>19</v>
      </c>
      <c r="B103" s="2">
        <v>52</v>
      </c>
      <c r="C103" s="36" t="s">
        <v>400</v>
      </c>
      <c r="D103" s="2"/>
      <c r="E103" s="100">
        <v>0.030891203703703702</v>
      </c>
      <c r="F103" s="100">
        <v>0.014016203703703704</v>
      </c>
      <c r="G103" s="100">
        <f t="shared" si="2"/>
        <v>0.016874999999999998</v>
      </c>
      <c r="H103" s="3"/>
    </row>
    <row r="104" spans="1:8" ht="12.75">
      <c r="A104" s="1">
        <v>19</v>
      </c>
      <c r="B104" s="2">
        <v>52</v>
      </c>
      <c r="C104" s="36" t="s">
        <v>297</v>
      </c>
      <c r="D104" s="2"/>
      <c r="E104" s="100">
        <v>0.014016203703703704</v>
      </c>
      <c r="F104" s="101">
        <v>0</v>
      </c>
      <c r="G104" s="100">
        <f t="shared" si="2"/>
        <v>0.014016203703703704</v>
      </c>
      <c r="H104" s="3"/>
    </row>
    <row r="105" spans="1:8" ht="12.75">
      <c r="A105" s="1">
        <v>20</v>
      </c>
      <c r="B105" s="2">
        <v>56</v>
      </c>
      <c r="C105" s="4" t="s">
        <v>41</v>
      </c>
      <c r="D105" s="2"/>
      <c r="E105" s="100">
        <v>0.07344907407407407</v>
      </c>
      <c r="F105" s="101">
        <v>0</v>
      </c>
      <c r="G105" s="100">
        <f t="shared" si="2"/>
        <v>0.07344907407407407</v>
      </c>
      <c r="H105" s="3">
        <v>61</v>
      </c>
    </row>
    <row r="106" spans="1:8" ht="12.75">
      <c r="A106" s="1">
        <v>20</v>
      </c>
      <c r="B106" s="2">
        <v>56</v>
      </c>
      <c r="C106" s="36" t="s">
        <v>319</v>
      </c>
      <c r="D106" s="2"/>
      <c r="E106" s="100">
        <v>0.07344907407407407</v>
      </c>
      <c r="F106" s="100">
        <v>0.05512731481481481</v>
      </c>
      <c r="G106" s="100">
        <f>E106-F106</f>
        <v>0.01832175925925926</v>
      </c>
      <c r="H106" s="3"/>
    </row>
    <row r="107" spans="1:8" ht="12.75">
      <c r="A107" s="1">
        <v>20</v>
      </c>
      <c r="B107" s="2">
        <v>56</v>
      </c>
      <c r="C107" s="36" t="s">
        <v>235</v>
      </c>
      <c r="D107" s="2"/>
      <c r="E107" s="100">
        <v>0.05512731481481481</v>
      </c>
      <c r="F107" s="100">
        <v>0.03755787037037037</v>
      </c>
      <c r="G107" s="100">
        <f>E107-F107</f>
        <v>0.017569444444444436</v>
      </c>
      <c r="H107" s="3"/>
    </row>
    <row r="108" spans="1:8" ht="12.75">
      <c r="A108" s="1">
        <v>20</v>
      </c>
      <c r="B108" s="2">
        <v>56</v>
      </c>
      <c r="C108" s="36" t="s">
        <v>237</v>
      </c>
      <c r="D108" s="2"/>
      <c r="E108" s="100">
        <v>0.03755787037037037</v>
      </c>
      <c r="F108" s="100">
        <v>0.017453703703703704</v>
      </c>
      <c r="G108" s="100">
        <f>E108-F108</f>
        <v>0.02010416666666667</v>
      </c>
      <c r="H108" s="3"/>
    </row>
    <row r="109" spans="1:8" ht="12.75">
      <c r="A109" s="1">
        <v>20</v>
      </c>
      <c r="B109" s="2">
        <v>56</v>
      </c>
      <c r="C109" s="36" t="s">
        <v>236</v>
      </c>
      <c r="D109" s="2"/>
      <c r="E109" s="100">
        <v>0.017453703703703704</v>
      </c>
      <c r="F109" s="101">
        <v>0</v>
      </c>
      <c r="G109" s="100">
        <f>E109-F109</f>
        <v>0.017453703703703704</v>
      </c>
      <c r="H109" s="3"/>
    </row>
    <row r="110" spans="1:8" ht="12.75">
      <c r="A110" s="1">
        <v>21</v>
      </c>
      <c r="B110" s="2">
        <v>47</v>
      </c>
      <c r="C110" s="4" t="s">
        <v>106</v>
      </c>
      <c r="D110" s="2"/>
      <c r="E110" s="100">
        <v>0.07349537037037036</v>
      </c>
      <c r="F110" s="101">
        <v>0</v>
      </c>
      <c r="G110" s="100">
        <f>E110-F110</f>
        <v>0.07349537037037036</v>
      </c>
      <c r="H110" s="3">
        <v>60</v>
      </c>
    </row>
    <row r="111" spans="1:8" ht="12.75">
      <c r="A111" s="1">
        <v>21</v>
      </c>
      <c r="B111" s="2">
        <v>47</v>
      </c>
      <c r="C111" s="36" t="s">
        <v>486</v>
      </c>
      <c r="D111" s="2"/>
      <c r="E111" s="100">
        <v>0.07349537037037036</v>
      </c>
      <c r="F111" s="100">
        <v>0.05520833333333333</v>
      </c>
      <c r="G111" s="100">
        <f>E111-F111</f>
        <v>0.018287037037037032</v>
      </c>
      <c r="H111" s="3"/>
    </row>
    <row r="112" spans="1:8" ht="12.75">
      <c r="A112" s="1">
        <v>21</v>
      </c>
      <c r="B112" s="2">
        <v>47</v>
      </c>
      <c r="C112" s="36" t="s">
        <v>324</v>
      </c>
      <c r="D112" s="2"/>
      <c r="E112" s="100">
        <v>0.05520833333333333</v>
      </c>
      <c r="F112" s="100">
        <v>0.03758101851851852</v>
      </c>
      <c r="G112" s="100">
        <f>E112-F112</f>
        <v>0.01762731481481481</v>
      </c>
      <c r="H112" s="3"/>
    </row>
    <row r="113" spans="1:8" ht="12.75">
      <c r="A113" s="1">
        <v>21</v>
      </c>
      <c r="B113" s="2">
        <v>47</v>
      </c>
      <c r="C113" s="36" t="s">
        <v>487</v>
      </c>
      <c r="D113" s="2"/>
      <c r="E113" s="100">
        <v>0.03758101851851852</v>
      </c>
      <c r="F113" s="100">
        <v>0.017499999999999998</v>
      </c>
      <c r="G113" s="100">
        <f>E113-F113</f>
        <v>0.020081018518518522</v>
      </c>
      <c r="H113" s="3"/>
    </row>
    <row r="114" spans="1:8" ht="12.75">
      <c r="A114" s="1">
        <v>21</v>
      </c>
      <c r="B114" s="2">
        <v>47</v>
      </c>
      <c r="C114" s="36" t="s">
        <v>488</v>
      </c>
      <c r="D114" s="2"/>
      <c r="E114" s="100">
        <v>0.017499999999999998</v>
      </c>
      <c r="F114" s="101">
        <v>0</v>
      </c>
      <c r="G114" s="100">
        <f>E114-F114</f>
        <v>0.017499999999999998</v>
      </c>
      <c r="H114" s="3"/>
    </row>
    <row r="115" spans="1:8" ht="12.75">
      <c r="A115" s="1"/>
      <c r="B115" s="2">
        <v>57</v>
      </c>
      <c r="C115" s="4" t="s">
        <v>284</v>
      </c>
      <c r="D115" s="2"/>
      <c r="E115" s="100">
        <v>0</v>
      </c>
      <c r="F115" s="101">
        <v>0</v>
      </c>
      <c r="G115" s="100">
        <f>E115-F115</f>
        <v>0</v>
      </c>
      <c r="H115" s="3">
        <v>0</v>
      </c>
    </row>
    <row r="116" spans="1:8" ht="12.75">
      <c r="A116" s="1"/>
      <c r="B116" s="2">
        <v>57</v>
      </c>
      <c r="C116" s="36" t="s">
        <v>318</v>
      </c>
      <c r="D116" s="2"/>
      <c r="E116" s="100">
        <v>0</v>
      </c>
      <c r="F116" s="101">
        <v>0</v>
      </c>
      <c r="G116" s="100">
        <f>E116-F116</f>
        <v>0</v>
      </c>
      <c r="H116" s="3"/>
    </row>
    <row r="117" spans="1:8" ht="12.75">
      <c r="A117" s="1"/>
      <c r="B117" s="2">
        <v>57</v>
      </c>
      <c r="C117" s="36" t="s">
        <v>326</v>
      </c>
      <c r="D117" s="2"/>
      <c r="E117" s="100">
        <v>0</v>
      </c>
      <c r="F117" s="101">
        <v>0</v>
      </c>
      <c r="G117" s="100">
        <f>E117-F117</f>
        <v>0</v>
      </c>
      <c r="H117" s="3"/>
    </row>
    <row r="118" spans="1:8" ht="12.75">
      <c r="A118" s="1"/>
      <c r="B118" s="2">
        <v>57</v>
      </c>
      <c r="C118" s="36" t="s">
        <v>417</v>
      </c>
      <c r="D118" s="2"/>
      <c r="E118" s="100">
        <v>0</v>
      </c>
      <c r="F118" s="101">
        <v>0</v>
      </c>
      <c r="G118" s="100">
        <f>E118-F118</f>
        <v>0</v>
      </c>
      <c r="H118" s="3"/>
    </row>
    <row r="119" spans="1:8" ht="12.75">
      <c r="A119" s="1"/>
      <c r="B119" s="2">
        <v>57</v>
      </c>
      <c r="C119" s="36" t="s">
        <v>423</v>
      </c>
      <c r="D119" s="2"/>
      <c r="E119" s="100">
        <v>0.015752314814814813</v>
      </c>
      <c r="F119" s="101">
        <v>0</v>
      </c>
      <c r="G119" s="100">
        <f>E119-F119</f>
        <v>0.015752314814814813</v>
      </c>
      <c r="H119" s="3"/>
    </row>
    <row r="120" spans="1:8" ht="12.75">
      <c r="A120" s="1"/>
      <c r="B120" s="2">
        <v>58</v>
      </c>
      <c r="C120" s="4" t="s">
        <v>43</v>
      </c>
      <c r="D120" s="2"/>
      <c r="E120" s="197" t="s">
        <v>872</v>
      </c>
      <c r="F120" s="101">
        <v>0</v>
      </c>
      <c r="G120" s="100"/>
      <c r="H120" s="3">
        <v>0</v>
      </c>
    </row>
    <row r="121" spans="1:8" ht="12.75">
      <c r="A121" s="1"/>
      <c r="B121" s="2">
        <v>58</v>
      </c>
      <c r="C121" s="36" t="s">
        <v>705</v>
      </c>
      <c r="D121" s="2"/>
      <c r="E121" s="100">
        <v>0</v>
      </c>
      <c r="F121" s="101">
        <v>0</v>
      </c>
      <c r="G121" s="100">
        <f>E121-F121</f>
        <v>0</v>
      </c>
      <c r="H121" s="3"/>
    </row>
    <row r="122" spans="1:8" ht="12.75">
      <c r="A122" s="1"/>
      <c r="B122" s="2">
        <v>58</v>
      </c>
      <c r="C122" s="36" t="s">
        <v>332</v>
      </c>
      <c r="D122" s="2"/>
      <c r="E122" s="100">
        <v>0</v>
      </c>
      <c r="F122" s="101">
        <v>0</v>
      </c>
      <c r="G122" s="100">
        <f>E122-F122</f>
        <v>0</v>
      </c>
      <c r="H122" s="3"/>
    </row>
    <row r="123" spans="1:8" ht="12.75">
      <c r="A123" s="1"/>
      <c r="B123" s="2">
        <v>58</v>
      </c>
      <c r="C123" s="36" t="s">
        <v>278</v>
      </c>
      <c r="D123" s="2"/>
      <c r="E123" s="100">
        <v>0</v>
      </c>
      <c r="F123" s="101">
        <v>0</v>
      </c>
      <c r="G123" s="100">
        <f>E123-F123</f>
        <v>0</v>
      </c>
      <c r="H123" s="3"/>
    </row>
    <row r="124" spans="1:8" ht="12.75">
      <c r="A124" s="1"/>
      <c r="B124" s="2">
        <v>58</v>
      </c>
      <c r="C124" s="36" t="s">
        <v>421</v>
      </c>
      <c r="D124" s="2"/>
      <c r="E124" s="100">
        <v>0</v>
      </c>
      <c r="F124" s="101">
        <v>0</v>
      </c>
      <c r="G124" s="100">
        <f>E124-F124</f>
        <v>0</v>
      </c>
      <c r="H124" s="3"/>
    </row>
    <row r="125" spans="1:8" ht="12.75">
      <c r="A125" s="1"/>
      <c r="B125" s="1"/>
      <c r="C125" s="1"/>
      <c r="D125" s="2"/>
      <c r="E125" s="2"/>
      <c r="F125" s="1"/>
      <c r="G125" s="1"/>
      <c r="H125" s="1"/>
    </row>
    <row r="126" spans="1:8" ht="12.75">
      <c r="A126" s="1"/>
      <c r="B126" s="1"/>
      <c r="C126" s="1"/>
      <c r="D126" s="2"/>
      <c r="E126" s="2"/>
      <c r="F126" s="1"/>
      <c r="G126" s="1"/>
      <c r="H126" s="1"/>
    </row>
    <row r="127" spans="1:8" ht="12.75">
      <c r="A127" s="1"/>
      <c r="B127" s="1"/>
      <c r="C127" s="1"/>
      <c r="D127" s="2"/>
      <c r="E127" s="2"/>
      <c r="F127" s="1"/>
      <c r="G127" s="1"/>
      <c r="H127" s="1"/>
    </row>
    <row r="128" spans="1:8" ht="12.75">
      <c r="A128" s="1"/>
      <c r="B128" s="1"/>
      <c r="C128" s="1"/>
      <c r="D128" s="2"/>
      <c r="E128" s="2"/>
      <c r="F128" s="1"/>
      <c r="G128" s="1"/>
      <c r="H128" s="1"/>
    </row>
    <row r="129" spans="1:8" ht="12.75">
      <c r="A129" s="1"/>
      <c r="B129" s="1"/>
      <c r="C129" s="1"/>
      <c r="D129" s="2"/>
      <c r="E129" s="2"/>
      <c r="F129" s="1"/>
      <c r="G129" s="1"/>
      <c r="H129" s="1"/>
    </row>
    <row r="130" spans="1:8" ht="12.75">
      <c r="A130" s="1"/>
      <c r="B130" s="1"/>
      <c r="C130" s="1"/>
      <c r="D130" s="2"/>
      <c r="E130" s="2"/>
      <c r="F130" s="1"/>
      <c r="G130" s="1"/>
      <c r="H130" s="1"/>
    </row>
    <row r="131" spans="1:8" ht="12.75">
      <c r="A131" s="1"/>
      <c r="B131" s="1"/>
      <c r="C131" s="1"/>
      <c r="D131" s="2"/>
      <c r="E131" s="2"/>
      <c r="F131" s="1"/>
      <c r="G131" s="1"/>
      <c r="H131" s="1"/>
    </row>
    <row r="132" spans="1:8" ht="12.75">
      <c r="A132" s="1"/>
      <c r="B132" s="1"/>
      <c r="C132" s="1"/>
      <c r="D132" s="2"/>
      <c r="E132" s="2"/>
      <c r="F132" s="1"/>
      <c r="G132" s="1"/>
      <c r="H132" s="1"/>
    </row>
    <row r="133" spans="1:8" ht="12.75">
      <c r="A133" s="1"/>
      <c r="B133" s="1"/>
      <c r="C133" s="1"/>
      <c r="D133" s="2"/>
      <c r="E133" s="2"/>
      <c r="F133" s="1"/>
      <c r="G133" s="1"/>
      <c r="H133" s="1"/>
    </row>
    <row r="134" spans="1:8" ht="12.75">
      <c r="A134" s="1"/>
      <c r="B134" s="1"/>
      <c r="C134" s="1"/>
      <c r="D134" s="2"/>
      <c r="E134" s="2"/>
      <c r="F134" s="1"/>
      <c r="G134" s="1"/>
      <c r="H134" s="1"/>
    </row>
    <row r="135" spans="1:8" ht="12.75">
      <c r="A135" s="1"/>
      <c r="B135" s="1"/>
      <c r="C135" s="1"/>
      <c r="D135" s="2"/>
      <c r="E135" s="2"/>
      <c r="F135" s="1"/>
      <c r="G135" s="1"/>
      <c r="H135" s="1"/>
    </row>
    <row r="136" spans="1:8" ht="12.75">
      <c r="A136" s="1"/>
      <c r="B136" s="1"/>
      <c r="C136" s="1"/>
      <c r="D136" s="2"/>
      <c r="E136" s="2"/>
      <c r="F136" s="1"/>
      <c r="G136" s="1"/>
      <c r="H136" s="1"/>
    </row>
    <row r="137" spans="1:8" ht="12.75">
      <c r="A137" s="1"/>
      <c r="B137" s="1"/>
      <c r="C137" s="1"/>
      <c r="D137" s="2"/>
      <c r="E137" s="2"/>
      <c r="F137" s="1"/>
      <c r="G137" s="1"/>
      <c r="H137" s="1"/>
    </row>
    <row r="138" spans="1:8" ht="12.75">
      <c r="A138" s="1"/>
      <c r="B138" s="1"/>
      <c r="C138" s="1"/>
      <c r="D138" s="2"/>
      <c r="E138" s="2"/>
      <c r="F138" s="1"/>
      <c r="G138" s="1"/>
      <c r="H138" s="1"/>
    </row>
    <row r="139" spans="1:8" ht="12.75">
      <c r="A139" s="1"/>
      <c r="B139" s="1"/>
      <c r="C139" s="1"/>
      <c r="D139" s="2"/>
      <c r="E139" s="2"/>
      <c r="F139" s="1"/>
      <c r="G139" s="1"/>
      <c r="H139" s="1"/>
    </row>
    <row r="140" spans="1:8" ht="12.75">
      <c r="A140" s="1"/>
      <c r="B140" s="1"/>
      <c r="C140" s="1"/>
      <c r="D140" s="2"/>
      <c r="E140" s="2"/>
      <c r="F140" s="1"/>
      <c r="G140" s="1"/>
      <c r="H140" s="1"/>
    </row>
    <row r="141" spans="1:8" ht="12.75">
      <c r="A141" s="1"/>
      <c r="B141" s="1"/>
      <c r="C141" s="1"/>
      <c r="D141" s="2"/>
      <c r="E141" s="2"/>
      <c r="F141" s="1"/>
      <c r="G141" s="1"/>
      <c r="H141" s="1"/>
    </row>
    <row r="142" spans="1:8" ht="12.75">
      <c r="A142" s="1"/>
      <c r="B142" s="1"/>
      <c r="C142" s="1"/>
      <c r="D142" s="2"/>
      <c r="E142" s="2"/>
      <c r="F142" s="1"/>
      <c r="G142" s="1"/>
      <c r="H142" s="1"/>
    </row>
    <row r="143" spans="1:8" ht="12.75">
      <c r="A143" s="1"/>
      <c r="B143" s="1"/>
      <c r="C143" s="1"/>
      <c r="D143" s="2"/>
      <c r="E143" s="2"/>
      <c r="F143" s="1"/>
      <c r="G143" s="1"/>
      <c r="H143" s="1"/>
    </row>
    <row r="144" spans="1:8" ht="12.75">
      <c r="A144" s="1"/>
      <c r="B144" s="1"/>
      <c r="C144" s="1"/>
      <c r="D144" s="2"/>
      <c r="E144" s="2"/>
      <c r="F144" s="1"/>
      <c r="G144" s="1"/>
      <c r="H144" s="1"/>
    </row>
    <row r="145" spans="1:8" ht="12.75">
      <c r="A145" s="1"/>
      <c r="B145" s="1"/>
      <c r="C145" s="1"/>
      <c r="D145" s="2"/>
      <c r="E145" s="2"/>
      <c r="F145" s="1"/>
      <c r="G145" s="1"/>
      <c r="H145" s="1"/>
    </row>
    <row r="146" spans="1:8" ht="12.75">
      <c r="A146" s="1"/>
      <c r="B146" s="1"/>
      <c r="C146" s="1"/>
      <c r="D146" s="2"/>
      <c r="E146" s="2"/>
      <c r="F146" s="1"/>
      <c r="G146" s="1"/>
      <c r="H146" s="1"/>
    </row>
    <row r="147" spans="1:8" ht="12.75">
      <c r="A147" s="1"/>
      <c r="B147" s="1"/>
      <c r="C147" s="1"/>
      <c r="D147" s="2"/>
      <c r="E147" s="2"/>
      <c r="F147" s="1"/>
      <c r="G147" s="1"/>
      <c r="H147" s="1"/>
    </row>
    <row r="148" spans="1:8" ht="12.75">
      <c r="A148" s="1"/>
      <c r="B148" s="1"/>
      <c r="C148" s="1"/>
      <c r="D148" s="2"/>
      <c r="E148" s="2"/>
      <c r="F148" s="1"/>
      <c r="G148" s="1"/>
      <c r="H148" s="1"/>
    </row>
    <row r="149" spans="1:8" ht="12.75">
      <c r="A149" s="1"/>
      <c r="B149" s="1"/>
      <c r="C149" s="1"/>
      <c r="D149" s="2"/>
      <c r="E149" s="2"/>
      <c r="F149" s="1"/>
      <c r="G149" s="1"/>
      <c r="H149" s="1"/>
    </row>
    <row r="150" spans="1:8" ht="12.75">
      <c r="A150" s="1"/>
      <c r="B150" s="1"/>
      <c r="C150" s="1"/>
      <c r="D150" s="2"/>
      <c r="E150" s="2"/>
      <c r="F150" s="1"/>
      <c r="G150" s="1"/>
      <c r="H150" s="1"/>
    </row>
    <row r="151" spans="1:8" ht="12.75">
      <c r="A151" s="1"/>
      <c r="B151" s="1"/>
      <c r="C151" s="1"/>
      <c r="D151" s="2"/>
      <c r="E151" s="2"/>
      <c r="F151" s="1"/>
      <c r="G151" s="1"/>
      <c r="H151" s="1"/>
    </row>
    <row r="152" spans="1:8" ht="12.75">
      <c r="A152" s="1"/>
      <c r="B152" s="1"/>
      <c r="C152" s="1"/>
      <c r="D152" s="2"/>
      <c r="E152" s="2"/>
      <c r="F152" s="1"/>
      <c r="G152" s="1"/>
      <c r="H152" s="1"/>
    </row>
    <row r="153" spans="1:8" ht="12.75">
      <c r="A153" s="1"/>
      <c r="B153" s="1"/>
      <c r="C153" s="1"/>
      <c r="D153" s="2"/>
      <c r="E153" s="2"/>
      <c r="F153" s="1"/>
      <c r="G153" s="1"/>
      <c r="H153" s="1"/>
    </row>
    <row r="154" spans="1:8" ht="12.75">
      <c r="A154" s="1"/>
      <c r="B154" s="1"/>
      <c r="C154" s="1"/>
      <c r="D154" s="2"/>
      <c r="E154" s="2"/>
      <c r="F154" s="1"/>
      <c r="G154" s="1"/>
      <c r="H154" s="1"/>
    </row>
    <row r="155" spans="1:8" ht="12.75">
      <c r="A155" s="1"/>
      <c r="B155" s="1"/>
      <c r="C155" s="1"/>
      <c r="D155" s="2"/>
      <c r="E155" s="2"/>
      <c r="F155" s="1"/>
      <c r="G155" s="1"/>
      <c r="H155" s="1"/>
    </row>
    <row r="156" spans="1:8" ht="12.75">
      <c r="A156" s="1"/>
      <c r="B156" s="1"/>
      <c r="C156" s="1"/>
      <c r="D156" s="2"/>
      <c r="E156" s="2"/>
      <c r="F156" s="1"/>
      <c r="G156" s="1"/>
      <c r="H156" s="1"/>
    </row>
    <row r="157" spans="1:8" ht="12.75">
      <c r="A157" s="1"/>
      <c r="B157" s="1"/>
      <c r="C157" s="1"/>
      <c r="D157" s="2"/>
      <c r="E157" s="2"/>
      <c r="F157" s="1"/>
      <c r="G157" s="1"/>
      <c r="H157" s="1"/>
    </row>
    <row r="158" spans="1:8" ht="12.75">
      <c r="A158" s="1"/>
      <c r="B158" s="1"/>
      <c r="C158" s="1"/>
      <c r="D158" s="2"/>
      <c r="E158" s="2"/>
      <c r="F158" s="1"/>
      <c r="G158" s="1"/>
      <c r="H158" s="1"/>
    </row>
    <row r="159" spans="1:8" ht="12.75">
      <c r="A159" s="1"/>
      <c r="B159" s="1"/>
      <c r="C159" s="1"/>
      <c r="D159" s="2"/>
      <c r="E159" s="2"/>
      <c r="F159" s="1"/>
      <c r="G159" s="1"/>
      <c r="H159" s="1"/>
    </row>
    <row r="160" spans="1:8" ht="12.75">
      <c r="A160" s="1"/>
      <c r="B160" s="1"/>
      <c r="C160" s="1"/>
      <c r="D160" s="2"/>
      <c r="E160" s="2"/>
      <c r="F160" s="1"/>
      <c r="G160" s="1"/>
      <c r="H160" s="1"/>
    </row>
    <row r="161" spans="1:8" ht="12.75">
      <c r="A161" s="1"/>
      <c r="B161" s="1"/>
      <c r="C161" s="1"/>
      <c r="D161" s="2"/>
      <c r="E161" s="2"/>
      <c r="F161" s="1"/>
      <c r="G161" s="1"/>
      <c r="H161" s="1"/>
    </row>
    <row r="162" spans="1:8" ht="12.75">
      <c r="A162" s="1"/>
      <c r="B162" s="1"/>
      <c r="C162" s="1"/>
      <c r="D162" s="2"/>
      <c r="E162" s="2"/>
      <c r="F162" s="1"/>
      <c r="G162" s="1"/>
      <c r="H162" s="1"/>
    </row>
    <row r="163" spans="1:8" ht="12.75">
      <c r="A163" s="1"/>
      <c r="B163" s="1"/>
      <c r="C163" s="1"/>
      <c r="D163" s="2"/>
      <c r="E163" s="2"/>
      <c r="F163" s="1"/>
      <c r="G163" s="1"/>
      <c r="H163" s="1"/>
    </row>
    <row r="164" spans="1:8" ht="12.75">
      <c r="A164" s="1"/>
      <c r="B164" s="1"/>
      <c r="C164" s="1"/>
      <c r="D164" s="2"/>
      <c r="E164" s="2"/>
      <c r="F164" s="1"/>
      <c r="G164" s="1"/>
      <c r="H164" s="1"/>
    </row>
    <row r="165" spans="1:8" ht="12.75">
      <c r="A165" s="1"/>
      <c r="B165" s="1"/>
      <c r="C165" s="1"/>
      <c r="D165" s="2"/>
      <c r="E165" s="2"/>
      <c r="F165" s="1"/>
      <c r="G165" s="1"/>
      <c r="H165" s="1"/>
    </row>
    <row r="166" spans="1:8" ht="12.75">
      <c r="A166" s="1"/>
      <c r="B166" s="1"/>
      <c r="C166" s="1"/>
      <c r="D166" s="2"/>
      <c r="E166" s="2"/>
      <c r="F166" s="1"/>
      <c r="G166" s="1"/>
      <c r="H166" s="1"/>
    </row>
    <row r="167" spans="1:8" ht="12.75">
      <c r="A167" s="1"/>
      <c r="B167" s="1"/>
      <c r="C167" s="1"/>
      <c r="D167" s="2"/>
      <c r="E167" s="2"/>
      <c r="F167" s="1"/>
      <c r="G167" s="1"/>
      <c r="H167" s="1"/>
    </row>
    <row r="168" spans="1:8" ht="12.75">
      <c r="A168" s="1"/>
      <c r="B168" s="1"/>
      <c r="C168" s="1"/>
      <c r="D168" s="2"/>
      <c r="E168" s="2"/>
      <c r="F168" s="1"/>
      <c r="G168" s="1"/>
      <c r="H168" s="1"/>
    </row>
    <row r="169" spans="1:8" ht="12.75">
      <c r="A169" s="1"/>
      <c r="B169" s="1"/>
      <c r="C169" s="1"/>
      <c r="D169" s="2"/>
      <c r="E169" s="2"/>
      <c r="F169" s="1"/>
      <c r="G169" s="1"/>
      <c r="H169" s="1"/>
    </row>
  </sheetData>
  <sheetProtection/>
  <mergeCells count="10">
    <mergeCell ref="B2:H2"/>
    <mergeCell ref="B8:B9"/>
    <mergeCell ref="C8:C9"/>
    <mergeCell ref="D8:D9"/>
    <mergeCell ref="H8:H9"/>
    <mergeCell ref="B3:H3"/>
    <mergeCell ref="A8:A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zoomScalePageLayoutView="0" workbookViewId="0" topLeftCell="A1">
      <selection activeCell="U25" sqref="U25"/>
    </sheetView>
  </sheetViews>
  <sheetFormatPr defaultColWidth="9.140625" defaultRowHeight="12.75"/>
  <cols>
    <col min="1" max="1" width="4.8515625" style="0" customWidth="1"/>
    <col min="2" max="2" width="26.00390625" style="0" customWidth="1"/>
    <col min="3" max="3" width="8.57421875" style="0" hidden="1" customWidth="1"/>
    <col min="4" max="4" width="10.140625" style="0" customWidth="1"/>
    <col min="5" max="5" width="8.00390625" style="0" hidden="1" customWidth="1"/>
    <col min="6" max="6" width="9.00390625" style="0" customWidth="1"/>
    <col min="7" max="7" width="7.57421875" style="0" hidden="1" customWidth="1"/>
    <col min="9" max="9" width="9.140625" style="0" hidden="1" customWidth="1"/>
    <col min="10" max="10" width="7.57421875" style="0" customWidth="1"/>
    <col min="11" max="11" width="10.7109375" style="0" hidden="1" customWidth="1"/>
    <col min="12" max="12" width="10.7109375" style="0" customWidth="1"/>
    <col min="15" max="15" width="0" style="0" hidden="1" customWidth="1"/>
    <col min="17" max="17" width="0" style="0" hidden="1" customWidth="1"/>
  </cols>
  <sheetData>
    <row r="1" spans="1:19" ht="15.75">
      <c r="A1" s="194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5.75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5.75">
      <c r="A3" s="166" t="s">
        <v>64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48"/>
      <c r="B5" s="48" t="s">
        <v>22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 t="s">
        <v>77</v>
      </c>
      <c r="P5" s="48" t="s">
        <v>712</v>
      </c>
      <c r="Q5" s="48"/>
      <c r="R5" s="48"/>
      <c r="S5" s="48"/>
    </row>
    <row r="6" spans="1:19" ht="34.5" customHeight="1">
      <c r="A6" s="49"/>
      <c r="B6" s="49"/>
      <c r="C6" s="192" t="s">
        <v>70</v>
      </c>
      <c r="D6" s="167"/>
      <c r="E6" s="192" t="s">
        <v>71</v>
      </c>
      <c r="F6" s="167"/>
      <c r="G6" s="192" t="s">
        <v>10</v>
      </c>
      <c r="H6" s="167"/>
      <c r="I6" s="192" t="s">
        <v>72</v>
      </c>
      <c r="J6" s="167"/>
      <c r="K6" s="192" t="s">
        <v>73</v>
      </c>
      <c r="L6" s="193"/>
      <c r="M6" s="192" t="s">
        <v>74</v>
      </c>
      <c r="N6" s="193"/>
      <c r="O6" s="192" t="s">
        <v>11</v>
      </c>
      <c r="P6" s="193"/>
      <c r="Q6" s="192" t="s">
        <v>12</v>
      </c>
      <c r="R6" s="193"/>
      <c r="S6" s="50" t="s">
        <v>48</v>
      </c>
    </row>
    <row r="7" spans="1:19" ht="18.75" customHeight="1">
      <c r="A7" s="49"/>
      <c r="B7" s="49"/>
      <c r="C7" s="51" t="s">
        <v>79</v>
      </c>
      <c r="D7" s="51" t="s">
        <v>29</v>
      </c>
      <c r="E7" s="51" t="s">
        <v>79</v>
      </c>
      <c r="F7" s="51" t="s">
        <v>29</v>
      </c>
      <c r="G7" s="51" t="s">
        <v>79</v>
      </c>
      <c r="H7" s="51" t="s">
        <v>29</v>
      </c>
      <c r="I7" s="51" t="s">
        <v>79</v>
      </c>
      <c r="J7" s="51" t="s">
        <v>29</v>
      </c>
      <c r="K7" s="51" t="s">
        <v>79</v>
      </c>
      <c r="L7" s="51" t="s">
        <v>29</v>
      </c>
      <c r="M7" s="51" t="s">
        <v>79</v>
      </c>
      <c r="N7" s="51" t="s">
        <v>29</v>
      </c>
      <c r="O7" s="51" t="s">
        <v>79</v>
      </c>
      <c r="P7" s="51" t="s">
        <v>29</v>
      </c>
      <c r="Q7" s="51" t="s">
        <v>79</v>
      </c>
      <c r="R7" s="51" t="s">
        <v>29</v>
      </c>
      <c r="S7" s="51"/>
    </row>
    <row r="8" spans="1:19" ht="15.75">
      <c r="A8" s="51">
        <v>1</v>
      </c>
      <c r="B8" s="51" t="s">
        <v>13</v>
      </c>
      <c r="C8" s="91"/>
      <c r="D8" s="92">
        <f>'лыжи 1-2гр.'!I99</f>
        <v>414</v>
      </c>
      <c r="E8" s="91"/>
      <c r="F8" s="92">
        <v>203</v>
      </c>
      <c r="G8" s="91">
        <v>371</v>
      </c>
      <c r="H8" s="92">
        <v>554</v>
      </c>
      <c r="I8" s="91"/>
      <c r="J8" s="145" t="str">
        <f>Семьи!O23</f>
        <v>245</v>
      </c>
      <c r="K8" s="51"/>
      <c r="L8" s="93">
        <f>шахматы!D9</f>
        <v>67</v>
      </c>
      <c r="M8" s="51"/>
      <c r="N8" s="93"/>
      <c r="O8" s="51"/>
      <c r="P8" s="93">
        <f>'дояры 1-2 гр (2)'!I77</f>
        <v>682.5</v>
      </c>
      <c r="Q8" s="51"/>
      <c r="R8" s="93">
        <f>'мех 1-2 гр'!I51</f>
        <v>188</v>
      </c>
      <c r="S8" s="51">
        <f>R8+P8+N8+L8+J8+H8+F8+D8</f>
        <v>2353.5</v>
      </c>
    </row>
    <row r="9" spans="1:19" ht="15.75">
      <c r="A9" s="51">
        <v>2</v>
      </c>
      <c r="B9" s="51" t="s">
        <v>15</v>
      </c>
      <c r="C9" s="51"/>
      <c r="D9" s="93">
        <f>'лыжи 1-2гр.'!D63</f>
        <v>476</v>
      </c>
      <c r="E9" s="51"/>
      <c r="F9" s="93">
        <v>116</v>
      </c>
      <c r="G9" s="51">
        <v>466</v>
      </c>
      <c r="H9" s="93">
        <v>641</v>
      </c>
      <c r="I9" s="51"/>
      <c r="J9" s="93"/>
      <c r="K9" s="51"/>
      <c r="L9" s="93">
        <f>шахматы!D12</f>
        <v>64</v>
      </c>
      <c r="M9" s="51">
        <v>8</v>
      </c>
      <c r="N9" s="93">
        <v>65</v>
      </c>
      <c r="O9" s="51"/>
      <c r="P9" s="93">
        <f>'дояры 1-2 гр (2)'!I116</f>
        <v>654</v>
      </c>
      <c r="Q9" s="51"/>
      <c r="R9" s="93"/>
      <c r="S9" s="51">
        <f aca="true" t="shared" si="0" ref="S9:S21">R9+P9+N9+L9+J9+H9+F9+D9</f>
        <v>2016</v>
      </c>
    </row>
    <row r="10" spans="1:19" ht="15.75">
      <c r="A10" s="51">
        <v>3</v>
      </c>
      <c r="B10" s="51" t="s">
        <v>16</v>
      </c>
      <c r="C10" s="51"/>
      <c r="D10" s="93">
        <f>'лыжи 1-2гр.'!I117</f>
        <v>90</v>
      </c>
      <c r="E10" s="51"/>
      <c r="F10" s="93">
        <v>40</v>
      </c>
      <c r="G10" s="51"/>
      <c r="H10" s="93"/>
      <c r="I10" s="51"/>
      <c r="J10" s="93"/>
      <c r="K10" s="51"/>
      <c r="L10" s="93">
        <f>шахматы!D15</f>
        <v>76</v>
      </c>
      <c r="M10" s="51">
        <v>8.5</v>
      </c>
      <c r="N10" s="93">
        <v>67</v>
      </c>
      <c r="O10" s="51"/>
      <c r="P10" s="93">
        <f>'дояры 1-2 гр (2)'!D77</f>
        <v>221.5</v>
      </c>
      <c r="Q10" s="51"/>
      <c r="R10" s="93">
        <f>'мех 1-2 гр'!D51</f>
        <v>59</v>
      </c>
      <c r="S10" s="51">
        <f t="shared" si="0"/>
        <v>553.5</v>
      </c>
    </row>
    <row r="11" spans="1:19" ht="15.75">
      <c r="A11" s="51">
        <v>4</v>
      </c>
      <c r="B11" s="51" t="s">
        <v>17</v>
      </c>
      <c r="C11" s="51"/>
      <c r="D11" s="93">
        <f>'лыжи 1-2гр.'!D117</f>
        <v>341</v>
      </c>
      <c r="E11" s="51"/>
      <c r="F11" s="93">
        <v>208</v>
      </c>
      <c r="G11" s="51">
        <v>453</v>
      </c>
      <c r="H11" s="93">
        <v>688</v>
      </c>
      <c r="I11" s="51"/>
      <c r="J11" s="93"/>
      <c r="K11" s="51"/>
      <c r="L11" s="93">
        <f>шахматы!D17</f>
        <v>61</v>
      </c>
      <c r="M11" s="51">
        <v>11.5</v>
      </c>
      <c r="N11" s="93">
        <v>69</v>
      </c>
      <c r="O11" s="51"/>
      <c r="P11" s="93"/>
      <c r="Q11" s="51"/>
      <c r="R11" s="93"/>
      <c r="S11" s="51">
        <f t="shared" si="0"/>
        <v>1367</v>
      </c>
    </row>
    <row r="12" spans="1:19" ht="15.75">
      <c r="A12" s="51">
        <v>5</v>
      </c>
      <c r="B12" s="51" t="s">
        <v>25</v>
      </c>
      <c r="C12" s="51"/>
      <c r="D12" s="93">
        <f>'лыжи 1-2гр.'!I13</f>
        <v>734</v>
      </c>
      <c r="E12" s="51"/>
      <c r="F12" s="93">
        <v>326</v>
      </c>
      <c r="G12" s="51">
        <v>564</v>
      </c>
      <c r="H12" s="93">
        <v>868</v>
      </c>
      <c r="I12" s="51"/>
      <c r="J12" s="146" t="str">
        <f>Семьи!O22</f>
        <v>270</v>
      </c>
      <c r="K12" s="51"/>
      <c r="L12" s="93">
        <f>шахматы!D20</f>
        <v>108</v>
      </c>
      <c r="M12" s="51">
        <v>13.5</v>
      </c>
      <c r="N12" s="93">
        <v>82</v>
      </c>
      <c r="O12" s="51"/>
      <c r="P12" s="93">
        <f>'дояры 1-2 гр (2)'!D38</f>
        <v>843</v>
      </c>
      <c r="Q12" s="51"/>
      <c r="R12" s="93">
        <f>'мех 1-2 гр'!I26</f>
        <v>70</v>
      </c>
      <c r="S12" s="51">
        <f t="shared" si="0"/>
        <v>3301</v>
      </c>
    </row>
    <row r="13" spans="1:19" ht="15.75">
      <c r="A13" s="51">
        <v>6</v>
      </c>
      <c r="B13" s="51" t="s">
        <v>18</v>
      </c>
      <c r="C13" s="51"/>
      <c r="D13" s="93">
        <f>'лыжи 1-2гр.'!D108</f>
        <v>158</v>
      </c>
      <c r="E13" s="51"/>
      <c r="F13" s="93">
        <v>173</v>
      </c>
      <c r="G13" s="51"/>
      <c r="H13" s="93"/>
      <c r="I13" s="51"/>
      <c r="J13" s="93"/>
      <c r="K13" s="51"/>
      <c r="L13" s="93">
        <f>шахматы!D21</f>
        <v>0</v>
      </c>
      <c r="M13" s="51">
        <v>12.5</v>
      </c>
      <c r="N13" s="93">
        <v>74</v>
      </c>
      <c r="O13" s="51"/>
      <c r="P13" s="93"/>
      <c r="Q13" s="51"/>
      <c r="R13" s="93"/>
      <c r="S13" s="51">
        <f t="shared" si="0"/>
        <v>405</v>
      </c>
    </row>
    <row r="14" spans="1:19" ht="31.5">
      <c r="A14" s="51">
        <v>7</v>
      </c>
      <c r="B14" s="53" t="s">
        <v>19</v>
      </c>
      <c r="C14" s="53"/>
      <c r="D14" s="93">
        <f>'лыжи 1-2гр.'!I108</f>
        <v>343</v>
      </c>
      <c r="E14" s="51"/>
      <c r="F14" s="93">
        <v>297</v>
      </c>
      <c r="G14" s="51">
        <v>502</v>
      </c>
      <c r="H14" s="93">
        <v>793</v>
      </c>
      <c r="I14" s="51"/>
      <c r="J14" s="146" t="str">
        <f>Семьи!O13</f>
        <v>270</v>
      </c>
      <c r="K14" s="51"/>
      <c r="L14" s="93">
        <f>шахматы!D22</f>
        <v>74</v>
      </c>
      <c r="M14" s="51">
        <v>13.5</v>
      </c>
      <c r="N14" s="93">
        <v>76</v>
      </c>
      <c r="O14" s="51"/>
      <c r="P14" s="93">
        <f>'дояры 1-2 гр (2)'!I13</f>
        <v>707</v>
      </c>
      <c r="Q14" s="51"/>
      <c r="R14" s="93">
        <f>'мех 1-2 гр'!I13</f>
        <v>191</v>
      </c>
      <c r="S14" s="51">
        <f t="shared" si="0"/>
        <v>2751</v>
      </c>
    </row>
    <row r="15" spans="1:19" ht="15.75">
      <c r="A15" s="51">
        <v>8</v>
      </c>
      <c r="B15" s="51" t="s">
        <v>20</v>
      </c>
      <c r="C15" s="51"/>
      <c r="D15" s="93">
        <f>'лыжи 1-2гр.'!D99</f>
        <v>173</v>
      </c>
      <c r="E15" s="51"/>
      <c r="F15" s="93">
        <v>157</v>
      </c>
      <c r="G15" s="51"/>
      <c r="H15" s="93"/>
      <c r="I15" s="51"/>
      <c r="J15" s="93"/>
      <c r="K15" s="51"/>
      <c r="L15" s="93">
        <f>шахматы!D24</f>
        <v>65</v>
      </c>
      <c r="M15" s="51"/>
      <c r="N15" s="93"/>
      <c r="O15" s="51"/>
      <c r="P15" s="93"/>
      <c r="Q15" s="51"/>
      <c r="R15" s="93"/>
      <c r="S15" s="51">
        <f t="shared" si="0"/>
        <v>395</v>
      </c>
    </row>
    <row r="16" spans="1:19" ht="15.75">
      <c r="A16" s="51">
        <v>9</v>
      </c>
      <c r="B16" s="51" t="s">
        <v>26</v>
      </c>
      <c r="C16" s="51"/>
      <c r="D16" s="93">
        <f>'лыжи 1-2гр.'!D55</f>
        <v>692</v>
      </c>
      <c r="E16" s="51"/>
      <c r="F16" s="93">
        <v>261</v>
      </c>
      <c r="G16" s="51">
        <v>430</v>
      </c>
      <c r="H16" s="93">
        <v>595</v>
      </c>
      <c r="I16" s="51"/>
      <c r="J16" s="93"/>
      <c r="K16" s="51"/>
      <c r="L16" s="93">
        <f>шахматы!D25</f>
        <v>60</v>
      </c>
      <c r="M16" s="51">
        <v>8</v>
      </c>
      <c r="N16" s="93">
        <v>66</v>
      </c>
      <c r="O16" s="51"/>
      <c r="P16" s="93">
        <f>'дояры 1-2 гр (2)'!D103</f>
        <v>964.5</v>
      </c>
      <c r="Q16" s="51"/>
      <c r="R16" s="93">
        <f>'мех 1-2 гр'!D64</f>
        <v>161</v>
      </c>
      <c r="S16" s="51">
        <f t="shared" si="0"/>
        <v>2799.5</v>
      </c>
    </row>
    <row r="17" spans="1:19" ht="15.75">
      <c r="A17" s="51">
        <v>10</v>
      </c>
      <c r="B17" s="51" t="s">
        <v>21</v>
      </c>
      <c r="C17" s="51"/>
      <c r="D17" s="93"/>
      <c r="E17" s="51"/>
      <c r="F17" s="93"/>
      <c r="G17" s="51"/>
      <c r="H17" s="93"/>
      <c r="I17" s="51"/>
      <c r="J17" s="93"/>
      <c r="K17" s="51"/>
      <c r="L17" s="93">
        <f>шахматы!D28</f>
        <v>0</v>
      </c>
      <c r="M17" s="51"/>
      <c r="N17" s="93"/>
      <c r="O17" s="51"/>
      <c r="P17" s="93"/>
      <c r="Q17" s="51"/>
      <c r="R17" s="93"/>
      <c r="S17" s="51">
        <f t="shared" si="0"/>
        <v>0</v>
      </c>
    </row>
    <row r="18" spans="1:19" ht="15.75">
      <c r="A18" s="51">
        <v>11</v>
      </c>
      <c r="B18" s="51" t="s">
        <v>22</v>
      </c>
      <c r="C18" s="51"/>
      <c r="D18" s="93">
        <f>'лыжи 1-2гр.'!D90</f>
        <v>423</v>
      </c>
      <c r="E18" s="51"/>
      <c r="F18" s="93">
        <v>213</v>
      </c>
      <c r="G18" s="51">
        <v>554</v>
      </c>
      <c r="H18" s="93">
        <v>880</v>
      </c>
      <c r="I18" s="51"/>
      <c r="J18" s="146" t="str">
        <f>Семьи!O12</f>
        <v>300</v>
      </c>
      <c r="K18" s="51"/>
      <c r="L18" s="93">
        <f>шахматы!D31</f>
        <v>98</v>
      </c>
      <c r="M18" s="51">
        <v>17.5</v>
      </c>
      <c r="N18" s="93">
        <v>98</v>
      </c>
      <c r="O18" s="51"/>
      <c r="P18" s="93">
        <f>'дояры 1-2 гр (2)'!D13</f>
        <v>866</v>
      </c>
      <c r="Q18" s="51"/>
      <c r="R18" s="93">
        <f>'мех 1-2 гр'!D13</f>
        <v>270</v>
      </c>
      <c r="S18" s="51">
        <f>R18+P18+N18+L18+J18+H18+F18+D18</f>
        <v>3148</v>
      </c>
    </row>
    <row r="19" spans="1:19" ht="15.75">
      <c r="A19" s="51">
        <v>12</v>
      </c>
      <c r="B19" s="51" t="s">
        <v>14</v>
      </c>
      <c r="C19" s="51"/>
      <c r="D19" s="93">
        <f>'лыжи 1-2гр.'!I63</f>
        <v>498</v>
      </c>
      <c r="E19" s="51"/>
      <c r="F19" s="93">
        <v>244</v>
      </c>
      <c r="G19" s="51">
        <v>536</v>
      </c>
      <c r="H19" s="93">
        <v>844</v>
      </c>
      <c r="I19" s="51"/>
      <c r="J19" s="93"/>
      <c r="K19" s="51"/>
      <c r="L19" s="93">
        <f>шахматы!D32</f>
        <v>0</v>
      </c>
      <c r="M19" s="51">
        <v>22.5</v>
      </c>
      <c r="N19" s="93">
        <v>120</v>
      </c>
      <c r="O19" s="51"/>
      <c r="P19" s="93">
        <f>'дояры 1-2 гр (2)'!I51</f>
        <v>613.5</v>
      </c>
      <c r="Q19" s="51"/>
      <c r="R19" s="93"/>
      <c r="S19" s="51">
        <f t="shared" si="0"/>
        <v>2319.5</v>
      </c>
    </row>
    <row r="20" spans="1:19" ht="15.75">
      <c r="A20" s="51">
        <v>13</v>
      </c>
      <c r="B20" s="51" t="s">
        <v>23</v>
      </c>
      <c r="C20" s="51"/>
      <c r="D20" s="93">
        <f>'лыжи 1-2гр.'!I32</f>
        <v>614</v>
      </c>
      <c r="E20" s="51"/>
      <c r="F20" s="93">
        <v>250</v>
      </c>
      <c r="G20" s="51"/>
      <c r="H20" s="93"/>
      <c r="I20" s="51"/>
      <c r="J20" s="93"/>
      <c r="K20" s="51"/>
      <c r="L20" s="93">
        <f>шахматы!D33</f>
        <v>72</v>
      </c>
      <c r="M20" s="51"/>
      <c r="N20" s="93"/>
      <c r="O20" s="51"/>
      <c r="P20" s="93"/>
      <c r="Q20" s="51"/>
      <c r="R20" s="93"/>
      <c r="S20" s="51">
        <f t="shared" si="0"/>
        <v>936</v>
      </c>
    </row>
    <row r="21" spans="1:19" ht="15.75">
      <c r="A21" s="51">
        <v>14</v>
      </c>
      <c r="B21" s="51" t="s">
        <v>24</v>
      </c>
      <c r="C21" s="51"/>
      <c r="D21" s="93">
        <f>'лыжи 1-2гр.'!D46</f>
        <v>550</v>
      </c>
      <c r="E21" s="51"/>
      <c r="F21" s="93">
        <v>226</v>
      </c>
      <c r="G21" s="51">
        <v>319</v>
      </c>
      <c r="H21" s="93">
        <v>395</v>
      </c>
      <c r="I21" s="51"/>
      <c r="J21" s="146" t="s">
        <v>742</v>
      </c>
      <c r="K21" s="51"/>
      <c r="L21" s="93">
        <f>шахматы!D34</f>
        <v>69</v>
      </c>
      <c r="M21" s="51"/>
      <c r="N21" s="93"/>
      <c r="O21" s="51"/>
      <c r="P21" s="93">
        <f>'дояры 1-2 гр (2)'!D26</f>
        <v>730</v>
      </c>
      <c r="Q21" s="51"/>
      <c r="R21" s="93"/>
      <c r="S21" s="51">
        <f t="shared" si="0"/>
        <v>2240</v>
      </c>
    </row>
    <row r="22" spans="1:19" ht="15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>
      <c r="A23" s="48"/>
      <c r="B23" s="52" t="s">
        <v>75</v>
      </c>
      <c r="C23" s="52"/>
      <c r="D23" s="48"/>
      <c r="E23" s="48"/>
      <c r="F23" s="48"/>
      <c r="G23" s="48"/>
      <c r="H23" s="48"/>
      <c r="I23" s="48"/>
      <c r="J23" s="48"/>
      <c r="K23" s="48"/>
      <c r="L23" s="48"/>
      <c r="M23" s="48" t="s">
        <v>711</v>
      </c>
      <c r="N23" s="48"/>
      <c r="O23" s="48"/>
      <c r="P23" s="48"/>
      <c r="Q23" s="48"/>
      <c r="R23" s="48"/>
      <c r="S23" s="48"/>
    </row>
    <row r="24" spans="1:19" ht="15.75">
      <c r="A24" s="48"/>
      <c r="B24" s="52" t="s">
        <v>76</v>
      </c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 t="s">
        <v>69</v>
      </c>
      <c r="N24" s="48"/>
      <c r="O24" s="48"/>
      <c r="P24" s="48"/>
      <c r="Q24" s="48"/>
      <c r="R24" s="48"/>
      <c r="S24" s="48"/>
    </row>
    <row r="25" spans="1:19" ht="15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8" spans="6:7" ht="15">
      <c r="F28" s="14"/>
      <c r="G28" s="14"/>
    </row>
    <row r="29" spans="6:7" ht="15">
      <c r="F29" s="14"/>
      <c r="G29" s="14"/>
    </row>
    <row r="30" spans="6:7" ht="15">
      <c r="F30" s="14"/>
      <c r="G30" s="14"/>
    </row>
    <row r="31" spans="6:7" ht="15">
      <c r="F31" s="14"/>
      <c r="G31" s="14"/>
    </row>
    <row r="32" spans="6:7" ht="15">
      <c r="F32" s="14"/>
      <c r="G32" s="14"/>
    </row>
    <row r="33" spans="6:7" ht="15">
      <c r="F33" s="14"/>
      <c r="G33" s="14"/>
    </row>
    <row r="34" spans="6:7" ht="15">
      <c r="F34" s="14"/>
      <c r="G34" s="14"/>
    </row>
    <row r="35" spans="6:7" ht="15">
      <c r="F35" s="14"/>
      <c r="G35" s="14"/>
    </row>
    <row r="36" spans="6:7" ht="15">
      <c r="F36" s="14"/>
      <c r="G36" s="14"/>
    </row>
    <row r="37" spans="6:7" ht="15">
      <c r="F37" s="14"/>
      <c r="G37" s="14"/>
    </row>
    <row r="38" spans="6:7" ht="15">
      <c r="F38" s="14"/>
      <c r="G38" s="14"/>
    </row>
    <row r="39" spans="6:7" ht="15">
      <c r="F39" s="14"/>
      <c r="G39" s="14"/>
    </row>
    <row r="40" spans="6:7" ht="15">
      <c r="F40" s="14"/>
      <c r="G40" s="14"/>
    </row>
    <row r="41" spans="6:7" ht="15">
      <c r="F41" s="15"/>
      <c r="G41" s="15"/>
    </row>
  </sheetData>
  <sheetProtection/>
  <mergeCells count="11">
    <mergeCell ref="M6:N6"/>
    <mergeCell ref="O6:P6"/>
    <mergeCell ref="Q6:R6"/>
    <mergeCell ref="A1:S1"/>
    <mergeCell ref="A2:S2"/>
    <mergeCell ref="A3:S3"/>
    <mergeCell ref="C6:D6"/>
    <mergeCell ref="E6:F6"/>
    <mergeCell ref="G6:H6"/>
    <mergeCell ref="I6:J6"/>
    <mergeCell ref="K6:L6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N28" sqref="N28"/>
    </sheetView>
  </sheetViews>
  <sheetFormatPr defaultColWidth="9.140625" defaultRowHeight="12.75"/>
  <cols>
    <col min="1" max="1" width="4.8515625" style="0" customWidth="1"/>
    <col min="2" max="2" width="26.00390625" style="0" customWidth="1"/>
    <col min="3" max="3" width="8.57421875" style="0" hidden="1" customWidth="1"/>
    <col min="4" max="4" width="10.140625" style="0" customWidth="1"/>
    <col min="5" max="5" width="8.00390625" style="0" hidden="1" customWidth="1"/>
    <col min="6" max="6" width="9.00390625" style="0" customWidth="1"/>
    <col min="7" max="7" width="7.57421875" style="0" hidden="1" customWidth="1"/>
    <col min="9" max="9" width="9.140625" style="0" hidden="1" customWidth="1"/>
    <col min="10" max="10" width="7.57421875" style="0" customWidth="1"/>
    <col min="11" max="11" width="10.7109375" style="0" hidden="1" customWidth="1"/>
    <col min="12" max="12" width="10.7109375" style="0" customWidth="1"/>
    <col min="15" max="15" width="0" style="0" hidden="1" customWidth="1"/>
    <col min="17" max="17" width="0" style="0" hidden="1" customWidth="1"/>
  </cols>
  <sheetData>
    <row r="1" spans="1:19" ht="15.75">
      <c r="A1" s="194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5.75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5.75">
      <c r="A3" s="166" t="s">
        <v>63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48"/>
      <c r="B5" s="48" t="s">
        <v>22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 t="s">
        <v>77</v>
      </c>
      <c r="P5" s="48"/>
      <c r="Q5" s="48"/>
      <c r="R5" s="48"/>
      <c r="S5" s="48"/>
    </row>
    <row r="6" spans="1:19" ht="39" customHeight="1">
      <c r="A6" s="49"/>
      <c r="B6" s="168"/>
      <c r="C6" s="192" t="s">
        <v>70</v>
      </c>
      <c r="D6" s="167"/>
      <c r="E6" s="192" t="s">
        <v>71</v>
      </c>
      <c r="F6" s="167"/>
      <c r="G6" s="192" t="s">
        <v>10</v>
      </c>
      <c r="H6" s="167"/>
      <c r="I6" s="192" t="s">
        <v>72</v>
      </c>
      <c r="J6" s="167"/>
      <c r="K6" s="192" t="s">
        <v>73</v>
      </c>
      <c r="L6" s="193"/>
      <c r="M6" s="192" t="s">
        <v>74</v>
      </c>
      <c r="N6" s="193"/>
      <c r="O6" s="192" t="s">
        <v>11</v>
      </c>
      <c r="P6" s="193"/>
      <c r="Q6" s="192" t="s">
        <v>12</v>
      </c>
      <c r="R6" s="193"/>
      <c r="S6" s="50" t="s">
        <v>48</v>
      </c>
    </row>
    <row r="7" spans="1:19" ht="33.75" customHeight="1">
      <c r="A7" s="49"/>
      <c r="B7" s="191"/>
      <c r="C7" s="51" t="s">
        <v>79</v>
      </c>
      <c r="D7" s="51" t="s">
        <v>29</v>
      </c>
      <c r="E7" s="51" t="s">
        <v>79</v>
      </c>
      <c r="F7" s="51" t="s">
        <v>29</v>
      </c>
      <c r="G7" s="51" t="s">
        <v>79</v>
      </c>
      <c r="H7" s="51" t="s">
        <v>29</v>
      </c>
      <c r="I7" s="51" t="s">
        <v>79</v>
      </c>
      <c r="J7" s="51" t="s">
        <v>29</v>
      </c>
      <c r="K7" s="51" t="s">
        <v>79</v>
      </c>
      <c r="L7" s="51" t="s">
        <v>29</v>
      </c>
      <c r="M7" s="51" t="s">
        <v>79</v>
      </c>
      <c r="N7" s="51" t="s">
        <v>29</v>
      </c>
      <c r="O7" s="51" t="s">
        <v>79</v>
      </c>
      <c r="P7" s="51" t="s">
        <v>29</v>
      </c>
      <c r="Q7" s="51" t="s">
        <v>79</v>
      </c>
      <c r="R7" s="51" t="s">
        <v>29</v>
      </c>
      <c r="S7" s="51"/>
    </row>
    <row r="8" spans="1:19" ht="15.75">
      <c r="A8" s="51">
        <v>1</v>
      </c>
      <c r="B8" s="195" t="s">
        <v>265</v>
      </c>
      <c r="C8" s="91"/>
      <c r="D8" s="93">
        <f>'лыжи 1-2гр.'!I46</f>
        <v>597</v>
      </c>
      <c r="E8" s="51"/>
      <c r="F8" s="93">
        <v>243</v>
      </c>
      <c r="G8" s="51">
        <v>600</v>
      </c>
      <c r="H8" s="93">
        <v>948</v>
      </c>
      <c r="I8" s="51"/>
      <c r="J8" s="93"/>
      <c r="K8" s="51"/>
      <c r="L8" s="93">
        <f>шахматы!D23</f>
        <v>70</v>
      </c>
      <c r="M8" s="51">
        <v>19</v>
      </c>
      <c r="N8" s="93">
        <v>108</v>
      </c>
      <c r="O8" s="51"/>
      <c r="P8" s="93">
        <f>'дояры 1-2 гр (2)'!D116</f>
        <v>583.5</v>
      </c>
      <c r="Q8" s="51"/>
      <c r="R8" s="93">
        <f>'мех 1-2 гр'!D77</f>
        <v>188</v>
      </c>
      <c r="S8" s="51">
        <f>R8+P8+N8+L8+J8+H8+F8+D8</f>
        <v>2737.5</v>
      </c>
    </row>
    <row r="9" spans="1:19" ht="15.75">
      <c r="A9" s="51">
        <v>2</v>
      </c>
      <c r="B9" s="195" t="s">
        <v>354</v>
      </c>
      <c r="C9" s="51"/>
      <c r="D9" s="93">
        <f>'лыжи 1-2гр.'!D23</f>
        <v>574</v>
      </c>
      <c r="E9" s="51"/>
      <c r="F9" s="93">
        <v>239</v>
      </c>
      <c r="G9" s="51">
        <v>487</v>
      </c>
      <c r="H9" s="93">
        <v>769</v>
      </c>
      <c r="I9" s="51"/>
      <c r="J9" s="146" t="str">
        <f>Семьи!O17</f>
        <v>200</v>
      </c>
      <c r="K9" s="51"/>
      <c r="L9" s="93">
        <f>шахматы!D26</f>
        <v>82</v>
      </c>
      <c r="M9" s="51"/>
      <c r="N9" s="93"/>
      <c r="O9" s="51"/>
      <c r="P9" s="93">
        <f>'дояры 1-2 гр (2)'!I38</f>
        <v>746.5</v>
      </c>
      <c r="Q9" s="51"/>
      <c r="R9" s="93"/>
      <c r="S9" s="51">
        <f aca="true" t="shared" si="0" ref="S9:S21">R9+P9+N9+L9+J9+H9+F9+D9</f>
        <v>2610.5</v>
      </c>
    </row>
    <row r="10" spans="1:19" ht="15.75">
      <c r="A10" s="51">
        <v>3</v>
      </c>
      <c r="B10" s="195" t="s">
        <v>140</v>
      </c>
      <c r="C10" s="51"/>
      <c r="D10" s="93">
        <f>'лыжи 1-2гр.'!I55</f>
        <v>546</v>
      </c>
      <c r="E10" s="51"/>
      <c r="F10" s="93">
        <v>241</v>
      </c>
      <c r="G10" s="51">
        <v>480</v>
      </c>
      <c r="H10" s="93">
        <v>720</v>
      </c>
      <c r="I10" s="51"/>
      <c r="J10" s="93"/>
      <c r="K10" s="51"/>
      <c r="L10" s="93">
        <f>шахматы!D19</f>
        <v>62</v>
      </c>
      <c r="M10" s="51"/>
      <c r="N10" s="93"/>
      <c r="O10" s="51"/>
      <c r="P10" s="93">
        <f>'дояры 1-2 гр (2)'!I26</f>
        <v>744.5</v>
      </c>
      <c r="Q10" s="51"/>
      <c r="R10" s="93">
        <f>'мех 1-2 гр'!D26</f>
        <v>127</v>
      </c>
      <c r="S10" s="51">
        <f t="shared" si="0"/>
        <v>2440.5</v>
      </c>
    </row>
    <row r="11" spans="1:19" ht="15.75">
      <c r="A11" s="51">
        <v>4</v>
      </c>
      <c r="B11" s="195" t="s">
        <v>33</v>
      </c>
      <c r="C11" s="51"/>
      <c r="D11" s="93">
        <f>'лыжи 1-2гр.'!D32</f>
        <v>764</v>
      </c>
      <c r="E11" s="51"/>
      <c r="F11" s="93">
        <v>344</v>
      </c>
      <c r="G11" s="51">
        <v>478</v>
      </c>
      <c r="H11" s="93">
        <v>676</v>
      </c>
      <c r="I11" s="51"/>
      <c r="J11" s="146" t="str">
        <f>Семьи!O19</f>
        <v>300</v>
      </c>
      <c r="K11" s="51"/>
      <c r="L11" s="93">
        <f>шахматы!D10</f>
        <v>0</v>
      </c>
      <c r="M11" s="51">
        <v>11.5</v>
      </c>
      <c r="N11" s="93">
        <v>68</v>
      </c>
      <c r="O11" s="51"/>
      <c r="P11" s="93">
        <f>'дояры 1-2 гр (2)'!I103</f>
        <v>638.5</v>
      </c>
      <c r="Q11" s="51"/>
      <c r="R11" s="93">
        <f>'мех 1-2 гр'!I64</f>
        <v>303</v>
      </c>
      <c r="S11" s="51">
        <f t="shared" si="0"/>
        <v>3093.5</v>
      </c>
    </row>
    <row r="12" spans="1:19" ht="15.75">
      <c r="A12" s="51">
        <v>5</v>
      </c>
      <c r="B12" s="195" t="s">
        <v>35</v>
      </c>
      <c r="C12" s="51"/>
      <c r="D12" s="93">
        <f>'лыжи 1-2гр.'!D81</f>
        <v>476</v>
      </c>
      <c r="E12" s="51"/>
      <c r="F12" s="93">
        <v>237</v>
      </c>
      <c r="G12" s="51">
        <v>455</v>
      </c>
      <c r="H12" s="93">
        <v>727</v>
      </c>
      <c r="I12" s="51"/>
      <c r="J12" s="93"/>
      <c r="K12" s="51"/>
      <c r="L12" s="93">
        <f>шахматы!D16</f>
        <v>66</v>
      </c>
      <c r="M12" s="51">
        <v>13.5</v>
      </c>
      <c r="N12" s="93">
        <v>79</v>
      </c>
      <c r="O12" s="51"/>
      <c r="P12" s="93">
        <f>'дояры 1-2 гр (2)'!D64</f>
        <v>566</v>
      </c>
      <c r="Q12" s="51"/>
      <c r="R12" s="93">
        <f>'мех 1-2 гр'!I38</f>
        <v>209</v>
      </c>
      <c r="S12" s="51">
        <f t="shared" si="0"/>
        <v>2360</v>
      </c>
    </row>
    <row r="13" spans="1:19" ht="15.75">
      <c r="A13" s="51">
        <v>6</v>
      </c>
      <c r="B13" s="195" t="s">
        <v>199</v>
      </c>
      <c r="C13" s="51"/>
      <c r="D13" s="93">
        <f>'лыжи 1-2гр.'!D72</f>
        <v>502</v>
      </c>
      <c r="E13" s="51"/>
      <c r="F13" s="93">
        <v>220</v>
      </c>
      <c r="G13" s="51">
        <v>349</v>
      </c>
      <c r="H13" s="93">
        <v>526</v>
      </c>
      <c r="I13" s="51"/>
      <c r="J13" s="93"/>
      <c r="K13" s="51"/>
      <c r="L13" s="93">
        <f>шахматы!D14</f>
        <v>63</v>
      </c>
      <c r="M13" s="51">
        <v>12.5</v>
      </c>
      <c r="N13" s="93">
        <v>74</v>
      </c>
      <c r="O13" s="51"/>
      <c r="P13" s="93">
        <f>'дояры 1-2 гр (2)'!D51</f>
        <v>745</v>
      </c>
      <c r="Q13" s="51"/>
      <c r="R13" s="93"/>
      <c r="S13" s="51">
        <f t="shared" si="0"/>
        <v>2130</v>
      </c>
    </row>
    <row r="14" spans="1:19" ht="15.75">
      <c r="A14" s="51">
        <v>7</v>
      </c>
      <c r="B14" s="195" t="s">
        <v>187</v>
      </c>
      <c r="C14" s="53"/>
      <c r="D14" s="93">
        <f>'лыжи 1-2гр.'!I72</f>
        <v>521</v>
      </c>
      <c r="E14" s="51"/>
      <c r="F14" s="93">
        <v>225</v>
      </c>
      <c r="G14" s="51">
        <v>331</v>
      </c>
      <c r="H14" s="93">
        <v>492</v>
      </c>
      <c r="I14" s="51"/>
      <c r="J14" s="146" t="str">
        <f>Семьи!O16</f>
        <v>210</v>
      </c>
      <c r="K14" s="51"/>
      <c r="L14" s="93">
        <f>шахматы!D11</f>
        <v>90</v>
      </c>
      <c r="M14" s="51">
        <v>15.5</v>
      </c>
      <c r="N14" s="93">
        <v>85</v>
      </c>
      <c r="O14" s="51"/>
      <c r="P14" s="93">
        <f>'дояры 1-2 гр (2)'!I64</f>
        <v>232.5</v>
      </c>
      <c r="Q14" s="51"/>
      <c r="R14" s="93">
        <f>'мех 1-2 гр'!D38</f>
        <v>65</v>
      </c>
      <c r="S14" s="51">
        <f t="shared" si="0"/>
        <v>1920.5</v>
      </c>
    </row>
    <row r="15" spans="1:19" ht="15.75">
      <c r="A15" s="51">
        <v>8</v>
      </c>
      <c r="B15" s="195" t="s">
        <v>243</v>
      </c>
      <c r="C15" s="51"/>
      <c r="D15" s="93"/>
      <c r="E15" s="51"/>
      <c r="F15" s="93"/>
      <c r="G15" s="51">
        <v>148</v>
      </c>
      <c r="H15" s="93">
        <v>222</v>
      </c>
      <c r="I15" s="51"/>
      <c r="J15" s="93"/>
      <c r="K15" s="51"/>
      <c r="L15" s="93">
        <f>шахматы!D18</f>
        <v>79</v>
      </c>
      <c r="M15" s="51">
        <v>16</v>
      </c>
      <c r="N15" s="93">
        <v>90</v>
      </c>
      <c r="O15" s="51"/>
      <c r="P15" s="93">
        <f>'дояры 1-2 гр (2)'!D90</f>
        <v>516.5</v>
      </c>
      <c r="Q15" s="51"/>
      <c r="R15" s="93"/>
      <c r="S15" s="51">
        <f t="shared" si="0"/>
        <v>907.5</v>
      </c>
    </row>
    <row r="16" spans="1:19" ht="15.75">
      <c r="A16" s="51">
        <v>9</v>
      </c>
      <c r="B16" s="196" t="s">
        <v>179</v>
      </c>
      <c r="C16" s="51"/>
      <c r="D16" s="93">
        <f>'лыжи 1-2гр.'!I90</f>
        <v>410</v>
      </c>
      <c r="E16" s="51"/>
      <c r="F16" s="93">
        <v>89</v>
      </c>
      <c r="G16" s="51"/>
      <c r="H16" s="93"/>
      <c r="I16" s="51"/>
      <c r="J16" s="93"/>
      <c r="K16" s="51"/>
      <c r="L16" s="93">
        <f>шахматы!D8</f>
        <v>85</v>
      </c>
      <c r="M16" s="51">
        <v>12.5</v>
      </c>
      <c r="N16" s="93">
        <v>72</v>
      </c>
      <c r="O16" s="51"/>
      <c r="P16" s="93">
        <f>'дояры 1-2 гр (2)'!I90</f>
        <v>712</v>
      </c>
      <c r="Q16" s="51"/>
      <c r="R16" s="93"/>
      <c r="S16" s="51">
        <f t="shared" si="0"/>
        <v>1368</v>
      </c>
    </row>
    <row r="17" spans="1:19" ht="15.75">
      <c r="A17" s="51">
        <v>10</v>
      </c>
      <c r="B17" s="195" t="s">
        <v>182</v>
      </c>
      <c r="C17" s="51"/>
      <c r="D17" s="93">
        <f>'лыжи 1-2гр.'!D13</f>
        <v>720</v>
      </c>
      <c r="E17" s="51"/>
      <c r="F17" s="93">
        <v>257</v>
      </c>
      <c r="G17" s="51"/>
      <c r="H17" s="93"/>
      <c r="I17" s="51"/>
      <c r="J17" s="93"/>
      <c r="K17" s="51"/>
      <c r="L17" s="93">
        <f>шахматы!D29</f>
        <v>0</v>
      </c>
      <c r="M17" s="51"/>
      <c r="N17" s="93"/>
      <c r="O17" s="51"/>
      <c r="P17" s="93"/>
      <c r="Q17" s="51"/>
      <c r="R17" s="93"/>
      <c r="S17" s="51">
        <f t="shared" si="0"/>
        <v>977</v>
      </c>
    </row>
    <row r="18" spans="1:19" ht="15.75">
      <c r="A18" s="51">
        <v>11</v>
      </c>
      <c r="B18" s="195" t="s">
        <v>165</v>
      </c>
      <c r="C18" s="51"/>
      <c r="D18" s="93">
        <f>'лыжи 1-2гр.'!I23</f>
        <v>654</v>
      </c>
      <c r="E18" s="51"/>
      <c r="F18" s="93">
        <v>456</v>
      </c>
      <c r="G18" s="51"/>
      <c r="H18" s="93"/>
      <c r="I18" s="51"/>
      <c r="J18" s="146">
        <f>Семьи!D28</f>
        <v>815</v>
      </c>
      <c r="K18" s="51"/>
      <c r="L18" s="93">
        <f>шахматы!D30</f>
        <v>120</v>
      </c>
      <c r="M18" s="51"/>
      <c r="N18" s="93"/>
      <c r="O18" s="51"/>
      <c r="P18" s="93">
        <f>'дояры 1-2 гр (2)'!D129</f>
        <v>812</v>
      </c>
      <c r="Q18" s="51"/>
      <c r="R18" s="93"/>
      <c r="S18" s="51">
        <f>R18+P18+N18+L18+J18+H18+F18+D18</f>
        <v>2857</v>
      </c>
    </row>
    <row r="19" spans="1:19" ht="15.75">
      <c r="A19" s="51">
        <v>12</v>
      </c>
      <c r="B19" s="195" t="s">
        <v>34</v>
      </c>
      <c r="C19" s="51"/>
      <c r="D19" s="93">
        <f>'лыжи 1-2гр.'!I81</f>
        <v>365</v>
      </c>
      <c r="E19" s="51"/>
      <c r="F19" s="93">
        <v>175</v>
      </c>
      <c r="G19" s="51"/>
      <c r="H19" s="93"/>
      <c r="I19" s="51"/>
      <c r="J19" s="146" t="str">
        <f>Семьи!O25</f>
        <v>300</v>
      </c>
      <c r="K19" s="51"/>
      <c r="L19" s="93">
        <f>шахматы!D13</f>
        <v>68</v>
      </c>
      <c r="M19" s="51"/>
      <c r="N19" s="93"/>
      <c r="O19" s="51"/>
      <c r="P19" s="93"/>
      <c r="Q19" s="51"/>
      <c r="R19" s="93"/>
      <c r="S19" s="51">
        <f t="shared" si="0"/>
        <v>908</v>
      </c>
    </row>
    <row r="20" spans="1:19" ht="15.75">
      <c r="A20" s="51">
        <v>13</v>
      </c>
      <c r="B20" s="51"/>
      <c r="C20" s="51"/>
      <c r="D20" s="93"/>
      <c r="E20" s="51"/>
      <c r="F20" s="93"/>
      <c r="G20" s="51"/>
      <c r="H20" s="93"/>
      <c r="I20" s="51"/>
      <c r="J20" s="93"/>
      <c r="K20" s="51"/>
      <c r="L20" s="93"/>
      <c r="M20" s="51"/>
      <c r="N20" s="93"/>
      <c r="O20" s="51"/>
      <c r="P20" s="93"/>
      <c r="Q20" s="51"/>
      <c r="R20" s="93"/>
      <c r="S20" s="51">
        <f t="shared" si="0"/>
        <v>0</v>
      </c>
    </row>
    <row r="21" spans="1:19" ht="15.75">
      <c r="A21" s="51">
        <v>14</v>
      </c>
      <c r="B21" s="51"/>
      <c r="C21" s="51"/>
      <c r="D21" s="93"/>
      <c r="E21" s="51"/>
      <c r="F21" s="93"/>
      <c r="G21" s="51"/>
      <c r="H21" s="93"/>
      <c r="I21" s="51"/>
      <c r="J21" s="93"/>
      <c r="K21" s="51"/>
      <c r="L21" s="93"/>
      <c r="M21" s="51"/>
      <c r="N21" s="93"/>
      <c r="O21" s="51"/>
      <c r="P21" s="93"/>
      <c r="Q21" s="51"/>
      <c r="R21" s="93"/>
      <c r="S21" s="51">
        <f t="shared" si="0"/>
        <v>0</v>
      </c>
    </row>
    <row r="22" spans="1:19" ht="15.75">
      <c r="A22" s="48"/>
      <c r="B22" s="48"/>
      <c r="C22" s="52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>
      <c r="A23" s="48"/>
      <c r="B23" s="52" t="s">
        <v>75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 t="s">
        <v>710</v>
      </c>
      <c r="N23" s="48"/>
      <c r="O23" s="48"/>
      <c r="P23" s="48"/>
      <c r="Q23" s="48"/>
      <c r="R23" s="48"/>
      <c r="S23" s="48"/>
    </row>
    <row r="24" spans="2:13" ht="15.75">
      <c r="B24" s="52" t="s">
        <v>76</v>
      </c>
      <c r="F24" s="48"/>
      <c r="M24" s="37" t="s">
        <v>69</v>
      </c>
    </row>
    <row r="25" ht="15.75">
      <c r="B25" s="48"/>
    </row>
    <row r="26" ht="15">
      <c r="G26" s="14"/>
    </row>
    <row r="27" spans="6:7" ht="15">
      <c r="F27" s="14"/>
      <c r="G27" s="14"/>
    </row>
    <row r="28" spans="6:7" ht="15">
      <c r="F28" s="14"/>
      <c r="G28" s="14"/>
    </row>
    <row r="29" spans="6:7" ht="15">
      <c r="F29" s="14"/>
      <c r="G29" s="14"/>
    </row>
    <row r="30" spans="6:7" ht="15">
      <c r="F30" s="14"/>
      <c r="G30" s="14"/>
    </row>
    <row r="31" spans="6:7" ht="15">
      <c r="F31" s="14"/>
      <c r="G31" s="14"/>
    </row>
    <row r="32" spans="6:7" ht="15">
      <c r="F32" s="14"/>
      <c r="G32" s="14"/>
    </row>
    <row r="33" spans="6:7" ht="15">
      <c r="F33" s="14"/>
      <c r="G33" s="14"/>
    </row>
    <row r="34" spans="6:7" ht="15">
      <c r="F34" s="14"/>
      <c r="G34" s="14"/>
    </row>
    <row r="35" spans="6:7" ht="15">
      <c r="F35" s="14"/>
      <c r="G35" s="14"/>
    </row>
    <row r="36" spans="6:7" ht="15">
      <c r="F36" s="14"/>
      <c r="G36" s="14"/>
    </row>
    <row r="37" spans="6:7" ht="15">
      <c r="F37" s="14"/>
      <c r="G37" s="14"/>
    </row>
    <row r="38" spans="6:7" ht="15">
      <c r="F38" s="14"/>
      <c r="G38" s="14"/>
    </row>
    <row r="39" spans="6:7" ht="15">
      <c r="F39" s="14"/>
      <c r="G39" s="15"/>
    </row>
    <row r="40" ht="15">
      <c r="F40" s="15"/>
    </row>
  </sheetData>
  <sheetProtection/>
  <mergeCells count="12">
    <mergeCell ref="O6:P6"/>
    <mergeCell ref="B6:B7"/>
    <mergeCell ref="Q6:R6"/>
    <mergeCell ref="A1:S1"/>
    <mergeCell ref="A2:S2"/>
    <mergeCell ref="A3:S3"/>
    <mergeCell ref="C6:D6"/>
    <mergeCell ref="E6:F6"/>
    <mergeCell ref="G6:H6"/>
    <mergeCell ref="I6:J6"/>
    <mergeCell ref="K6:L6"/>
    <mergeCell ref="M6:N6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B1">
      <selection activeCell="L3" sqref="L3"/>
    </sheetView>
  </sheetViews>
  <sheetFormatPr defaultColWidth="9.140625" defaultRowHeight="12.75"/>
  <cols>
    <col min="1" max="1" width="7.421875" style="0" hidden="1" customWidth="1"/>
    <col min="2" max="2" width="17.00390625" style="0" customWidth="1"/>
    <col min="3" max="3" width="17.57421875" style="0" customWidth="1"/>
    <col min="13" max="13" width="7.140625" style="0" customWidth="1"/>
    <col min="14" max="14" width="6.57421875" style="0" customWidth="1"/>
    <col min="15" max="15" width="10.57421875" style="0" customWidth="1"/>
  </cols>
  <sheetData>
    <row r="1" spans="3:12" ht="15.75">
      <c r="C1" s="211" t="s">
        <v>80</v>
      </c>
      <c r="D1" s="211"/>
      <c r="E1" s="211"/>
      <c r="F1" s="211"/>
      <c r="G1" s="211"/>
      <c r="H1" s="211"/>
      <c r="I1" s="211"/>
      <c r="J1" s="211"/>
      <c r="K1" s="211"/>
      <c r="L1" s="211"/>
    </row>
    <row r="2" spans="3:12" ht="15.75">
      <c r="C2" s="12"/>
      <c r="D2" s="12"/>
      <c r="E2" s="12"/>
      <c r="F2" s="12" t="s">
        <v>66</v>
      </c>
      <c r="G2" s="12"/>
      <c r="H2" s="12"/>
      <c r="I2" s="12"/>
      <c r="J2" s="12"/>
      <c r="K2" s="12"/>
      <c r="L2" s="12"/>
    </row>
    <row r="3" spans="3:12" ht="15.75"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2.75">
      <c r="A4" s="17"/>
      <c r="B4" s="231" t="s">
        <v>50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18"/>
    </row>
    <row r="5" spans="1:14" ht="12.75">
      <c r="A5" s="17"/>
      <c r="B5" s="17"/>
      <c r="C5" s="17"/>
      <c r="D5" s="18"/>
      <c r="E5" s="19"/>
      <c r="F5" s="19"/>
      <c r="G5" s="19"/>
      <c r="H5" s="19"/>
      <c r="I5" s="19"/>
      <c r="J5" s="19"/>
      <c r="K5" s="19"/>
      <c r="L5" s="17"/>
      <c r="M5" s="17"/>
      <c r="N5" s="17"/>
    </row>
    <row r="6" spans="1:14" ht="12.75">
      <c r="A6" s="20"/>
      <c r="B6" s="20"/>
      <c r="C6" s="20" t="s">
        <v>68</v>
      </c>
      <c r="D6" s="20"/>
      <c r="E6" s="20"/>
      <c r="F6" s="20"/>
      <c r="G6" s="20"/>
      <c r="H6" s="20"/>
      <c r="I6" s="20"/>
      <c r="J6" s="20"/>
      <c r="K6" s="20"/>
      <c r="L6" s="232" t="s">
        <v>712</v>
      </c>
      <c r="M6" s="233"/>
      <c r="N6" s="44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2.75">
      <c r="A8" s="234" t="s">
        <v>51</v>
      </c>
      <c r="B8" s="21"/>
      <c r="C8" s="237"/>
      <c r="D8" s="237" t="s">
        <v>52</v>
      </c>
      <c r="E8" s="240"/>
      <c r="F8" s="241" t="s">
        <v>70</v>
      </c>
      <c r="G8" s="241"/>
      <c r="H8" s="242"/>
      <c r="I8" s="242"/>
      <c r="J8" s="242"/>
      <c r="K8" s="242"/>
      <c r="L8" s="242"/>
      <c r="M8" s="169" t="s">
        <v>97</v>
      </c>
      <c r="N8" s="41"/>
      <c r="O8" s="172" t="s">
        <v>56</v>
      </c>
    </row>
    <row r="9" spans="1:15" ht="12.75">
      <c r="A9" s="235"/>
      <c r="B9" s="73"/>
      <c r="C9" s="238"/>
      <c r="D9" s="76"/>
      <c r="E9" s="74"/>
      <c r="F9" s="164" t="s">
        <v>92</v>
      </c>
      <c r="G9" s="165"/>
      <c r="H9" s="159" t="s">
        <v>93</v>
      </c>
      <c r="I9" s="227"/>
      <c r="J9" s="159" t="s">
        <v>94</v>
      </c>
      <c r="K9" s="227"/>
      <c r="L9" s="77" t="s">
        <v>95</v>
      </c>
      <c r="M9" s="170"/>
      <c r="N9" s="78" t="s">
        <v>79</v>
      </c>
      <c r="O9" s="172"/>
    </row>
    <row r="10" spans="1:15" ht="12.75">
      <c r="A10" s="236"/>
      <c r="B10" s="22"/>
      <c r="C10" s="239"/>
      <c r="D10" s="42" t="s">
        <v>54</v>
      </c>
      <c r="E10" s="23" t="s">
        <v>29</v>
      </c>
      <c r="F10" s="42" t="s">
        <v>54</v>
      </c>
      <c r="G10" s="75" t="s">
        <v>29</v>
      </c>
      <c r="H10" s="42" t="s">
        <v>54</v>
      </c>
      <c r="I10" s="75" t="s">
        <v>29</v>
      </c>
      <c r="J10" s="42" t="s">
        <v>54</v>
      </c>
      <c r="K10" s="75" t="s">
        <v>29</v>
      </c>
      <c r="L10" s="45" t="s">
        <v>96</v>
      </c>
      <c r="M10" s="171"/>
      <c r="N10" s="42"/>
      <c r="O10" s="172"/>
    </row>
    <row r="11" spans="1:15" ht="12.75" customHeight="1">
      <c r="A11" s="173" t="s">
        <v>89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60"/>
    </row>
    <row r="12" spans="1:15" ht="24.75" customHeight="1">
      <c r="A12" s="102"/>
      <c r="B12" s="102" t="s">
        <v>344</v>
      </c>
      <c r="C12" s="102" t="s">
        <v>187</v>
      </c>
      <c r="D12" s="102" t="s">
        <v>729</v>
      </c>
      <c r="E12" s="103" t="s">
        <v>456</v>
      </c>
      <c r="F12" s="102" t="s">
        <v>454</v>
      </c>
      <c r="G12" s="103" t="s">
        <v>456</v>
      </c>
      <c r="H12" s="102" t="s">
        <v>472</v>
      </c>
      <c r="I12" s="103" t="s">
        <v>456</v>
      </c>
      <c r="J12" s="102" t="s">
        <v>537</v>
      </c>
      <c r="K12" s="103" t="s">
        <v>458</v>
      </c>
      <c r="L12" s="103">
        <f aca="true" t="shared" si="0" ref="L12:L17">G12+I12+K12</f>
        <v>7</v>
      </c>
      <c r="M12" s="104">
        <f aca="true" t="shared" si="1" ref="M12:M17">E12+L12</f>
        <v>9</v>
      </c>
      <c r="N12" s="105" t="s">
        <v>455</v>
      </c>
      <c r="O12" s="181" t="s">
        <v>741</v>
      </c>
    </row>
    <row r="13" spans="1:15" ht="24.75" customHeight="1">
      <c r="A13" s="102"/>
      <c r="B13" s="102" t="s">
        <v>342</v>
      </c>
      <c r="C13" s="102" t="s">
        <v>136</v>
      </c>
      <c r="D13" s="102" t="s">
        <v>728</v>
      </c>
      <c r="E13" s="103" t="s">
        <v>455</v>
      </c>
      <c r="F13" s="102" t="s">
        <v>465</v>
      </c>
      <c r="G13" s="103" t="s">
        <v>469</v>
      </c>
      <c r="H13" s="102" t="s">
        <v>471</v>
      </c>
      <c r="I13" s="103" t="s">
        <v>455</v>
      </c>
      <c r="J13" s="102" t="s">
        <v>536</v>
      </c>
      <c r="K13" s="103" t="s">
        <v>456</v>
      </c>
      <c r="L13" s="103">
        <f t="shared" si="0"/>
        <v>8</v>
      </c>
      <c r="M13" s="104">
        <f t="shared" si="1"/>
        <v>9</v>
      </c>
      <c r="N13" s="105" t="s">
        <v>456</v>
      </c>
      <c r="O13" s="181" t="s">
        <v>742</v>
      </c>
    </row>
    <row r="14" spans="1:15" ht="24.75" customHeight="1">
      <c r="A14" s="102"/>
      <c r="B14" s="102" t="s">
        <v>343</v>
      </c>
      <c r="C14" s="102" t="s">
        <v>165</v>
      </c>
      <c r="D14" s="102" t="s">
        <v>732</v>
      </c>
      <c r="E14" s="103" t="s">
        <v>469</v>
      </c>
      <c r="F14" s="102" t="s">
        <v>453</v>
      </c>
      <c r="G14" s="103" t="s">
        <v>455</v>
      </c>
      <c r="H14" s="102" t="s">
        <v>480</v>
      </c>
      <c r="I14" s="103" t="s">
        <v>470</v>
      </c>
      <c r="J14" s="102" t="s">
        <v>545</v>
      </c>
      <c r="K14" s="103" t="s">
        <v>455</v>
      </c>
      <c r="L14" s="103">
        <f t="shared" si="0"/>
        <v>8</v>
      </c>
      <c r="M14" s="104">
        <f t="shared" si="1"/>
        <v>13</v>
      </c>
      <c r="N14" s="105" t="s">
        <v>458</v>
      </c>
      <c r="O14" s="181" t="s">
        <v>743</v>
      </c>
    </row>
    <row r="15" spans="1:15" s="24" customFormat="1" ht="24.75" customHeight="1">
      <c r="A15" s="102"/>
      <c r="B15" s="102" t="s">
        <v>459</v>
      </c>
      <c r="C15" s="102" t="s">
        <v>213</v>
      </c>
      <c r="D15" s="102" t="s">
        <v>733</v>
      </c>
      <c r="E15" s="103" t="s">
        <v>470</v>
      </c>
      <c r="F15" s="102" t="s">
        <v>460</v>
      </c>
      <c r="G15" s="103" t="s">
        <v>458</v>
      </c>
      <c r="H15" s="102" t="s">
        <v>473</v>
      </c>
      <c r="I15" s="103" t="s">
        <v>458</v>
      </c>
      <c r="J15" s="102" t="s">
        <v>544</v>
      </c>
      <c r="K15" s="103" t="s">
        <v>461</v>
      </c>
      <c r="L15" s="103">
        <f t="shared" si="0"/>
        <v>10</v>
      </c>
      <c r="M15" s="104">
        <f t="shared" si="1"/>
        <v>16</v>
      </c>
      <c r="N15" s="105" t="s">
        <v>461</v>
      </c>
      <c r="O15" s="181" t="s">
        <v>744</v>
      </c>
    </row>
    <row r="16" spans="1:15" s="24" customFormat="1" ht="24.75" customHeight="1">
      <c r="A16" s="102"/>
      <c r="B16" s="102" t="s">
        <v>340</v>
      </c>
      <c r="C16" s="102" t="s">
        <v>341</v>
      </c>
      <c r="D16" s="102" t="s">
        <v>730</v>
      </c>
      <c r="E16" s="103" t="s">
        <v>458</v>
      </c>
      <c r="F16" s="102" t="s">
        <v>464</v>
      </c>
      <c r="G16" s="103" t="s">
        <v>461</v>
      </c>
      <c r="H16" s="102" t="s">
        <v>476</v>
      </c>
      <c r="I16" s="103" t="s">
        <v>461</v>
      </c>
      <c r="J16" s="102" t="s">
        <v>538</v>
      </c>
      <c r="K16" s="103" t="s">
        <v>469</v>
      </c>
      <c r="L16" s="103">
        <f t="shared" si="0"/>
        <v>13</v>
      </c>
      <c r="M16" s="104">
        <f t="shared" si="1"/>
        <v>16</v>
      </c>
      <c r="N16" s="105" t="s">
        <v>469</v>
      </c>
      <c r="O16" s="181" t="s">
        <v>745</v>
      </c>
    </row>
    <row r="17" spans="1:15" s="24" customFormat="1" ht="24.75" customHeight="1">
      <c r="A17" s="102"/>
      <c r="B17" s="102" t="s">
        <v>339</v>
      </c>
      <c r="C17" s="102" t="s">
        <v>106</v>
      </c>
      <c r="D17" s="102" t="s">
        <v>731</v>
      </c>
      <c r="E17" s="103" t="s">
        <v>461</v>
      </c>
      <c r="F17" s="102" t="s">
        <v>452</v>
      </c>
      <c r="G17" s="103" t="s">
        <v>470</v>
      </c>
      <c r="H17" s="102" t="s">
        <v>479</v>
      </c>
      <c r="I17" s="103" t="s">
        <v>469</v>
      </c>
      <c r="J17" s="102" t="s">
        <v>540</v>
      </c>
      <c r="K17" s="103" t="s">
        <v>470</v>
      </c>
      <c r="L17" s="103">
        <f t="shared" si="0"/>
        <v>17</v>
      </c>
      <c r="M17" s="104">
        <f t="shared" si="1"/>
        <v>21</v>
      </c>
      <c r="N17" s="105" t="s">
        <v>470</v>
      </c>
      <c r="O17" s="181" t="s">
        <v>746</v>
      </c>
    </row>
    <row r="18" spans="1:15" ht="13.5" customHeight="1">
      <c r="A18" s="161" t="s">
        <v>740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</row>
    <row r="19" spans="1:15" ht="24.75" customHeight="1">
      <c r="A19" s="102"/>
      <c r="B19" s="102" t="s">
        <v>345</v>
      </c>
      <c r="C19" s="106" t="s">
        <v>33</v>
      </c>
      <c r="D19" s="102" t="s">
        <v>734</v>
      </c>
      <c r="E19" s="103" t="s">
        <v>455</v>
      </c>
      <c r="F19" s="102" t="s">
        <v>462</v>
      </c>
      <c r="G19" s="103" t="s">
        <v>455</v>
      </c>
      <c r="H19" s="102" t="s">
        <v>478</v>
      </c>
      <c r="I19" s="103" t="s">
        <v>455</v>
      </c>
      <c r="J19" s="102" t="s">
        <v>542</v>
      </c>
      <c r="K19" s="103" t="s">
        <v>455</v>
      </c>
      <c r="L19" s="103">
        <f>K19+I19+G19</f>
        <v>3</v>
      </c>
      <c r="M19" s="104">
        <f>L19+E19</f>
        <v>4</v>
      </c>
      <c r="N19" s="105" t="s">
        <v>455</v>
      </c>
      <c r="O19" s="181" t="s">
        <v>741</v>
      </c>
    </row>
    <row r="20" spans="1:15" ht="15" customHeight="1">
      <c r="A20" s="228" t="s">
        <v>90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30"/>
    </row>
    <row r="21" spans="1:15" ht="24.75" customHeight="1">
      <c r="A21" s="79"/>
      <c r="B21" s="79" t="s">
        <v>336</v>
      </c>
      <c r="C21" s="79" t="s">
        <v>44</v>
      </c>
      <c r="D21" s="79" t="s">
        <v>736</v>
      </c>
      <c r="E21" s="107" t="s">
        <v>456</v>
      </c>
      <c r="F21" s="79" t="s">
        <v>457</v>
      </c>
      <c r="G21" s="107" t="s">
        <v>455</v>
      </c>
      <c r="H21" s="79" t="s">
        <v>474</v>
      </c>
      <c r="I21" s="107" t="s">
        <v>455</v>
      </c>
      <c r="J21" s="79" t="s">
        <v>539</v>
      </c>
      <c r="K21" s="107" t="s">
        <v>455</v>
      </c>
      <c r="L21" s="103">
        <f>K21+I21+G21</f>
        <v>3</v>
      </c>
      <c r="M21" s="104">
        <f>L21+E21</f>
        <v>5</v>
      </c>
      <c r="N21" s="108" t="s">
        <v>455</v>
      </c>
      <c r="O21" s="181" t="s">
        <v>741</v>
      </c>
    </row>
    <row r="22" spans="1:15" ht="24.75" customHeight="1">
      <c r="A22" s="79"/>
      <c r="B22" s="79" t="s">
        <v>335</v>
      </c>
      <c r="C22" s="79" t="s">
        <v>165</v>
      </c>
      <c r="D22" s="79" t="s">
        <v>735</v>
      </c>
      <c r="E22" s="107" t="s">
        <v>455</v>
      </c>
      <c r="F22" s="79" t="s">
        <v>466</v>
      </c>
      <c r="G22" s="107" t="s">
        <v>456</v>
      </c>
      <c r="H22" s="79" t="s">
        <v>475</v>
      </c>
      <c r="I22" s="107" t="s">
        <v>456</v>
      </c>
      <c r="J22" s="79" t="s">
        <v>543</v>
      </c>
      <c r="K22" s="107" t="s">
        <v>456</v>
      </c>
      <c r="L22" s="103">
        <f>K22+I22+G22</f>
        <v>6</v>
      </c>
      <c r="M22" s="104">
        <f>L22+E22</f>
        <v>7</v>
      </c>
      <c r="N22" s="108" t="s">
        <v>456</v>
      </c>
      <c r="O22" s="181" t="s">
        <v>742</v>
      </c>
    </row>
    <row r="23" spans="1:15" ht="24.75" customHeight="1">
      <c r="A23" s="79"/>
      <c r="B23" s="79" t="s">
        <v>55</v>
      </c>
      <c r="C23" s="79" t="s">
        <v>41</v>
      </c>
      <c r="D23" s="79" t="s">
        <v>737</v>
      </c>
      <c r="E23" s="107"/>
      <c r="F23" s="79" t="s">
        <v>468</v>
      </c>
      <c r="G23" s="107" t="s">
        <v>458</v>
      </c>
      <c r="H23" s="79" t="s">
        <v>477</v>
      </c>
      <c r="I23" s="107" t="s">
        <v>458</v>
      </c>
      <c r="J23" s="79" t="s">
        <v>541</v>
      </c>
      <c r="K23" s="107" t="s">
        <v>458</v>
      </c>
      <c r="L23" s="103">
        <f>K23+I23+G23</f>
        <v>9</v>
      </c>
      <c r="M23" s="104">
        <f>L23+E23</f>
        <v>9</v>
      </c>
      <c r="N23" s="108" t="s">
        <v>458</v>
      </c>
      <c r="O23" s="181" t="s">
        <v>743</v>
      </c>
    </row>
    <row r="24" spans="1:15" ht="12.75">
      <c r="A24" s="228" t="s">
        <v>91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</row>
    <row r="25" spans="1:15" ht="24.75" customHeight="1">
      <c r="A25" s="79"/>
      <c r="B25" s="79" t="s">
        <v>338</v>
      </c>
      <c r="C25" s="79" t="s">
        <v>165</v>
      </c>
      <c r="D25" s="79" t="s">
        <v>739</v>
      </c>
      <c r="E25" s="107" t="s">
        <v>456</v>
      </c>
      <c r="F25" s="79" t="s">
        <v>463</v>
      </c>
      <c r="G25" s="107" t="s">
        <v>455</v>
      </c>
      <c r="H25" s="79" t="s">
        <v>481</v>
      </c>
      <c r="I25" s="107" t="s">
        <v>455</v>
      </c>
      <c r="J25" s="79" t="s">
        <v>535</v>
      </c>
      <c r="K25" s="107" t="s">
        <v>455</v>
      </c>
      <c r="L25" s="103">
        <f>K25+I25+G25</f>
        <v>3</v>
      </c>
      <c r="M25" s="104">
        <f>L25+E25</f>
        <v>5</v>
      </c>
      <c r="N25" s="108" t="s">
        <v>455</v>
      </c>
      <c r="O25" s="181" t="s">
        <v>741</v>
      </c>
    </row>
    <row r="26" spans="1:15" ht="24.75" customHeight="1">
      <c r="A26" s="79"/>
      <c r="B26" s="79" t="s">
        <v>337</v>
      </c>
      <c r="C26" s="79" t="s">
        <v>34</v>
      </c>
      <c r="D26" s="79" t="s">
        <v>738</v>
      </c>
      <c r="E26" s="107" t="s">
        <v>455</v>
      </c>
      <c r="F26" s="79" t="s">
        <v>467</v>
      </c>
      <c r="G26" s="107" t="s">
        <v>456</v>
      </c>
      <c r="H26" s="79" t="s">
        <v>482</v>
      </c>
      <c r="I26" s="107" t="s">
        <v>456</v>
      </c>
      <c r="J26" s="79" t="s">
        <v>546</v>
      </c>
      <c r="K26" s="107" t="s">
        <v>456</v>
      </c>
      <c r="L26" s="103">
        <f>K26+I26+G26</f>
        <v>6</v>
      </c>
      <c r="M26" s="104">
        <f>L26+E26</f>
        <v>7</v>
      </c>
      <c r="N26" s="108" t="s">
        <v>456</v>
      </c>
      <c r="O26" s="181" t="s">
        <v>742</v>
      </c>
    </row>
    <row r="28" spans="3:4" ht="12.75">
      <c r="C28" s="37" t="s">
        <v>165</v>
      </c>
      <c r="D28" s="180">
        <f>O14+O22+O25</f>
        <v>815</v>
      </c>
    </row>
  </sheetData>
  <sheetProtection/>
  <mergeCells count="16">
    <mergeCell ref="A24:O24"/>
    <mergeCell ref="B4:M4"/>
    <mergeCell ref="L6:M6"/>
    <mergeCell ref="A8:A10"/>
    <mergeCell ref="C8:C10"/>
    <mergeCell ref="D8:E8"/>
    <mergeCell ref="F8:L8"/>
    <mergeCell ref="A20:O20"/>
    <mergeCell ref="A18:O18"/>
    <mergeCell ref="F9:G9"/>
    <mergeCell ref="H9:I9"/>
    <mergeCell ref="J9:K9"/>
    <mergeCell ref="C1:L1"/>
    <mergeCell ref="M8:M10"/>
    <mergeCell ref="O8:O10"/>
    <mergeCell ref="A11:O1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8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0.140625" style="0" customWidth="1"/>
    <col min="4" max="4" width="18.421875" style="0" customWidth="1"/>
    <col min="5" max="5" width="11.421875" style="0" customWidth="1"/>
    <col min="6" max="6" width="9.00390625" style="0" customWidth="1"/>
    <col min="7" max="7" width="9.2812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114</v>
      </c>
      <c r="E5" s="13"/>
      <c r="G5" s="13"/>
    </row>
    <row r="6" spans="3:7" ht="12.75">
      <c r="C6" s="37" t="s">
        <v>381</v>
      </c>
      <c r="D6" s="80" t="s">
        <v>40</v>
      </c>
      <c r="E6" s="80" t="s">
        <v>356</v>
      </c>
      <c r="G6" s="37" t="s">
        <v>444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2">
        <v>1</v>
      </c>
      <c r="B10" s="2">
        <v>8</v>
      </c>
      <c r="C10" s="36" t="s">
        <v>347</v>
      </c>
      <c r="D10" s="38" t="s">
        <v>165</v>
      </c>
      <c r="E10" s="100">
        <v>0.008842592592592591</v>
      </c>
      <c r="F10" s="101">
        <v>0.001388888888888889</v>
      </c>
      <c r="G10" s="100">
        <f aca="true" t="shared" si="0" ref="G10:G21">E10-F10</f>
        <v>0.007453703703703702</v>
      </c>
      <c r="H10" s="2"/>
    </row>
    <row r="11" spans="1:8" ht="12.75">
      <c r="A11" s="2">
        <v>2</v>
      </c>
      <c r="B11" s="2">
        <v>17</v>
      </c>
      <c r="C11" s="36" t="s">
        <v>355</v>
      </c>
      <c r="D11" s="38" t="s">
        <v>187</v>
      </c>
      <c r="E11" s="100">
        <v>0.011493055555555555</v>
      </c>
      <c r="F11" s="101">
        <v>0.0038194444444444443</v>
      </c>
      <c r="G11" s="100">
        <f t="shared" si="0"/>
        <v>0.00767361111111111</v>
      </c>
      <c r="H11" s="2"/>
    </row>
    <row r="12" spans="1:8" ht="12.75">
      <c r="A12" s="2">
        <v>3</v>
      </c>
      <c r="B12" s="2">
        <v>7</v>
      </c>
      <c r="C12" s="36" t="s">
        <v>350</v>
      </c>
      <c r="D12" s="38" t="s">
        <v>44</v>
      </c>
      <c r="E12" s="100">
        <v>0.00982638888888889</v>
      </c>
      <c r="F12" s="101">
        <v>0.0010416666666666667</v>
      </c>
      <c r="G12" s="100">
        <f t="shared" si="0"/>
        <v>0.008784722222222223</v>
      </c>
      <c r="H12" s="2"/>
    </row>
    <row r="13" spans="1:8" ht="12.75">
      <c r="A13" s="2">
        <v>4</v>
      </c>
      <c r="B13" s="2">
        <v>18</v>
      </c>
      <c r="C13" s="36" t="s">
        <v>353</v>
      </c>
      <c r="D13" s="38" t="s">
        <v>354</v>
      </c>
      <c r="E13" s="100">
        <v>0.014756944444444446</v>
      </c>
      <c r="F13" s="101">
        <v>0.004166666666666667</v>
      </c>
      <c r="G13" s="100">
        <f t="shared" si="0"/>
        <v>0.010590277777777778</v>
      </c>
      <c r="H13" s="2"/>
    </row>
    <row r="14" spans="1:8" ht="12.75">
      <c r="A14" s="2">
        <v>5</v>
      </c>
      <c r="B14" s="2">
        <v>5</v>
      </c>
      <c r="C14" s="36" t="s">
        <v>419</v>
      </c>
      <c r="D14" s="38" t="s">
        <v>33</v>
      </c>
      <c r="E14" s="100">
        <v>0.011342592592592592</v>
      </c>
      <c r="F14" s="101">
        <v>0.0006944444444444445</v>
      </c>
      <c r="G14" s="100">
        <f t="shared" si="0"/>
        <v>0.010648148148148148</v>
      </c>
      <c r="H14" s="2"/>
    </row>
    <row r="15" spans="1:8" ht="12.75">
      <c r="A15" s="2">
        <v>6</v>
      </c>
      <c r="B15" s="2">
        <v>13</v>
      </c>
      <c r="C15" s="36" t="s">
        <v>348</v>
      </c>
      <c r="D15" s="38" t="s">
        <v>165</v>
      </c>
      <c r="E15" s="100">
        <v>0.014398148148148148</v>
      </c>
      <c r="F15" s="101">
        <v>0.002777777777777778</v>
      </c>
      <c r="G15" s="100">
        <f t="shared" si="0"/>
        <v>0.01162037037037037</v>
      </c>
      <c r="H15" s="2"/>
    </row>
    <row r="16" spans="1:8" ht="12.75">
      <c r="A16" s="2">
        <v>7</v>
      </c>
      <c r="B16" s="2">
        <v>12</v>
      </c>
      <c r="C16" s="36" t="s">
        <v>119</v>
      </c>
      <c r="D16" s="38" t="s">
        <v>178</v>
      </c>
      <c r="E16" s="100">
        <v>0.015416666666666667</v>
      </c>
      <c r="F16" s="101">
        <v>0.0024305555555555556</v>
      </c>
      <c r="G16" s="100">
        <f t="shared" si="0"/>
        <v>0.012986111111111111</v>
      </c>
      <c r="H16" s="2"/>
    </row>
    <row r="17" spans="1:8" ht="12.75">
      <c r="A17" s="2">
        <v>8</v>
      </c>
      <c r="B17" s="2">
        <v>14</v>
      </c>
      <c r="C17" s="36" t="s">
        <v>351</v>
      </c>
      <c r="D17" s="38" t="s">
        <v>136</v>
      </c>
      <c r="E17" s="100">
        <v>0.016203703703703703</v>
      </c>
      <c r="F17" s="101">
        <v>0.0031249999999999997</v>
      </c>
      <c r="G17" s="100">
        <f t="shared" si="0"/>
        <v>0.013078703703703703</v>
      </c>
      <c r="H17" s="2"/>
    </row>
    <row r="18" spans="1:8" ht="12.75">
      <c r="A18" s="2">
        <v>9</v>
      </c>
      <c r="B18" s="2">
        <v>9</v>
      </c>
      <c r="C18" s="36" t="s">
        <v>346</v>
      </c>
      <c r="D18" s="38" t="s">
        <v>165</v>
      </c>
      <c r="E18" s="100">
        <v>0.014988425925925926</v>
      </c>
      <c r="F18" s="101">
        <v>0.001736111111111111</v>
      </c>
      <c r="G18" s="100">
        <f t="shared" si="0"/>
        <v>0.013252314814814814</v>
      </c>
      <c r="H18" s="2"/>
    </row>
    <row r="19" spans="1:8" ht="12.75">
      <c r="A19" s="2">
        <v>10</v>
      </c>
      <c r="B19" s="2">
        <v>15</v>
      </c>
      <c r="C19" s="36" t="s">
        <v>158</v>
      </c>
      <c r="D19" s="38" t="s">
        <v>34</v>
      </c>
      <c r="E19" s="100">
        <v>0.017037037037037038</v>
      </c>
      <c r="F19" s="101">
        <v>0.003472222222222222</v>
      </c>
      <c r="G19" s="100">
        <f t="shared" si="0"/>
        <v>0.013564814814814816</v>
      </c>
      <c r="H19" s="2"/>
    </row>
    <row r="20" spans="1:8" ht="12.75">
      <c r="A20" s="2">
        <v>11</v>
      </c>
      <c r="B20" s="2">
        <v>11</v>
      </c>
      <c r="C20" s="36" t="s">
        <v>352</v>
      </c>
      <c r="D20" s="38" t="s">
        <v>106</v>
      </c>
      <c r="E20" s="100">
        <v>0.01587962962962963</v>
      </c>
      <c r="F20" s="101">
        <v>0.0020833333333333333</v>
      </c>
      <c r="G20" s="100">
        <f t="shared" si="0"/>
        <v>0.013796296296296296</v>
      </c>
      <c r="H20" s="2"/>
    </row>
    <row r="21" spans="1:8" ht="12.75">
      <c r="A21" s="2">
        <v>12</v>
      </c>
      <c r="B21" s="2">
        <v>4</v>
      </c>
      <c r="C21" s="36" t="s">
        <v>349</v>
      </c>
      <c r="D21" s="38" t="s">
        <v>41</v>
      </c>
      <c r="E21" s="100">
        <v>0.015266203703703705</v>
      </c>
      <c r="F21" s="101">
        <v>0.00034722222222222224</v>
      </c>
      <c r="G21" s="100">
        <f t="shared" si="0"/>
        <v>0.014918981481481483</v>
      </c>
      <c r="H21" s="2"/>
    </row>
    <row r="22" spans="1:8" ht="12.75">
      <c r="A22" s="1"/>
      <c r="B22" s="1"/>
      <c r="C22" s="1"/>
      <c r="D22" s="2"/>
      <c r="E22" s="84"/>
      <c r="F22" s="83"/>
      <c r="G22" s="84"/>
      <c r="H22" s="1"/>
    </row>
    <row r="23" spans="1:8" ht="12.75">
      <c r="A23" s="1"/>
      <c r="B23" s="1"/>
      <c r="C23" s="1"/>
      <c r="D23" s="2"/>
      <c r="E23" s="84"/>
      <c r="F23" s="83"/>
      <c r="G23" s="84"/>
      <c r="H23" s="1"/>
    </row>
    <row r="24" spans="1:8" ht="12.75">
      <c r="A24" s="1"/>
      <c r="B24" s="1"/>
      <c r="C24" s="1"/>
      <c r="D24" s="2"/>
      <c r="E24" s="84"/>
      <c r="F24" s="83"/>
      <c r="G24" s="84"/>
      <c r="H24" s="1"/>
    </row>
    <row r="25" spans="1:8" ht="12.75">
      <c r="A25" s="1"/>
      <c r="B25" s="1"/>
      <c r="C25" s="1"/>
      <c r="D25" s="2"/>
      <c r="E25" s="84"/>
      <c r="F25" s="83"/>
      <c r="G25" s="84"/>
      <c r="H25" s="1"/>
    </row>
    <row r="26" spans="1:8" ht="12.75">
      <c r="A26" s="1"/>
      <c r="B26" s="1"/>
      <c r="C26" s="1"/>
      <c r="D26" s="2"/>
      <c r="E26" s="84"/>
      <c r="F26" s="83"/>
      <c r="G26" s="84"/>
      <c r="H26" s="1"/>
    </row>
    <row r="27" spans="1:8" ht="12.75">
      <c r="A27" s="1"/>
      <c r="B27" s="1"/>
      <c r="C27" s="1"/>
      <c r="D27" s="2"/>
      <c r="E27" s="84"/>
      <c r="F27" s="83"/>
      <c r="G27" s="84"/>
      <c r="H27" s="1"/>
    </row>
    <row r="28" spans="1:8" ht="12.75">
      <c r="A28" s="1"/>
      <c r="B28" s="1"/>
      <c r="C28" s="1"/>
      <c r="D28" s="2"/>
      <c r="E28" s="84"/>
      <c r="F28" s="83"/>
      <c r="G28" s="84"/>
      <c r="H28" s="1"/>
    </row>
    <row r="29" spans="1:8" ht="12.75">
      <c r="A29" s="1"/>
      <c r="B29" s="1"/>
      <c r="C29" s="1"/>
      <c r="D29" s="2"/>
      <c r="E29" s="84"/>
      <c r="F29" s="83"/>
      <c r="G29" s="84"/>
      <c r="H29" s="1"/>
    </row>
    <row r="30" spans="1:8" ht="12.75">
      <c r="A30" s="1"/>
      <c r="B30" s="1"/>
      <c r="C30" s="1"/>
      <c r="D30" s="2"/>
      <c r="E30" s="84"/>
      <c r="F30" s="83"/>
      <c r="G30" s="84"/>
      <c r="H30" s="1"/>
    </row>
    <row r="31" spans="1:8" ht="12.75">
      <c r="A31" s="1"/>
      <c r="B31" s="1"/>
      <c r="C31" s="1"/>
      <c r="D31" s="2"/>
      <c r="E31" s="84"/>
      <c r="F31" s="83"/>
      <c r="G31" s="84"/>
      <c r="H31" s="1"/>
    </row>
    <row r="32" spans="1:8" ht="12.75">
      <c r="A32" s="1"/>
      <c r="B32" s="1"/>
      <c r="C32" s="1"/>
      <c r="D32" s="2"/>
      <c r="E32" s="84"/>
      <c r="F32" s="83"/>
      <c r="G32" s="84"/>
      <c r="H32" s="1"/>
    </row>
    <row r="33" spans="1:8" ht="12.75">
      <c r="A33" s="1"/>
      <c r="B33" s="1"/>
      <c r="C33" s="1"/>
      <c r="D33" s="2"/>
      <c r="E33" s="84"/>
      <c r="F33" s="83"/>
      <c r="G33" s="84"/>
      <c r="H33" s="1"/>
    </row>
    <row r="34" spans="1:8" ht="12.75">
      <c r="A34" s="1"/>
      <c r="B34" s="1"/>
      <c r="C34" s="1"/>
      <c r="D34" s="2"/>
      <c r="E34" s="84"/>
      <c r="F34" s="83"/>
      <c r="G34" s="84"/>
      <c r="H34" s="1"/>
    </row>
    <row r="35" spans="1:8" ht="12.75">
      <c r="A35" s="1"/>
      <c r="B35" s="1"/>
      <c r="C35" s="1"/>
      <c r="D35" s="2"/>
      <c r="E35" s="84"/>
      <c r="F35" s="83"/>
      <c r="G35" s="84"/>
      <c r="H35" s="1"/>
    </row>
    <row r="36" spans="1:8" ht="12.75">
      <c r="A36" s="1"/>
      <c r="B36" s="1"/>
      <c r="C36" s="1"/>
      <c r="D36" s="2"/>
      <c r="E36" s="84"/>
      <c r="F36" s="83"/>
      <c r="G36" s="84"/>
      <c r="H36" s="1"/>
    </row>
    <row r="37" spans="1:8" ht="12.75">
      <c r="A37" s="1"/>
      <c r="B37" s="1"/>
      <c r="C37" s="1"/>
      <c r="D37" s="2"/>
      <c r="E37" s="84"/>
      <c r="F37" s="83"/>
      <c r="G37" s="84"/>
      <c r="H37" s="1"/>
    </row>
    <row r="38" spans="1:8" ht="12.75">
      <c r="A38" s="1"/>
      <c r="B38" s="1"/>
      <c r="C38" s="1"/>
      <c r="D38" s="2"/>
      <c r="E38" s="84"/>
      <c r="F38" s="83"/>
      <c r="G38" s="84"/>
      <c r="H38" s="1"/>
    </row>
    <row r="39" spans="1:8" ht="12.75">
      <c r="A39" s="1"/>
      <c r="B39" s="1"/>
      <c r="C39" s="1"/>
      <c r="D39" s="2"/>
      <c r="E39" s="84"/>
      <c r="F39" s="83"/>
      <c r="G39" s="84"/>
      <c r="H39" s="1"/>
    </row>
    <row r="40" spans="1:8" ht="12.75">
      <c r="A40" s="1"/>
      <c r="B40" s="1"/>
      <c r="C40" s="1"/>
      <c r="D40" s="2"/>
      <c r="E40" s="84"/>
      <c r="F40" s="83"/>
      <c r="G40" s="84"/>
      <c r="H40" s="1"/>
    </row>
    <row r="41" spans="1:8" ht="12.75">
      <c r="A41" s="1"/>
      <c r="B41" s="1"/>
      <c r="C41" s="1"/>
      <c r="D41" s="2"/>
      <c r="E41" s="84"/>
      <c r="F41" s="83"/>
      <c r="G41" s="84"/>
      <c r="H41" s="1"/>
    </row>
    <row r="42" spans="1:8" ht="12.75">
      <c r="A42" s="1"/>
      <c r="B42" s="1"/>
      <c r="C42" s="1"/>
      <c r="D42" s="2"/>
      <c r="E42" s="84"/>
      <c r="F42" s="83"/>
      <c r="G42" s="84"/>
      <c r="H42" s="1"/>
    </row>
    <row r="43" spans="1:8" ht="12.75">
      <c r="A43" s="1"/>
      <c r="B43" s="1"/>
      <c r="C43" s="1"/>
      <c r="D43" s="2"/>
      <c r="E43" s="84"/>
      <c r="F43" s="83"/>
      <c r="G43" s="84"/>
      <c r="H43" s="1"/>
    </row>
    <row r="44" spans="1:8" ht="12.75">
      <c r="A44" s="1"/>
      <c r="B44" s="1"/>
      <c r="C44" s="1"/>
      <c r="D44" s="2"/>
      <c r="E44" s="84"/>
      <c r="F44" s="83"/>
      <c r="G44" s="84"/>
      <c r="H44" s="1"/>
    </row>
    <row r="45" spans="1:8" ht="12.75">
      <c r="A45" s="1"/>
      <c r="B45" s="1"/>
      <c r="C45" s="1"/>
      <c r="D45" s="2"/>
      <c r="E45" s="84"/>
      <c r="F45" s="83"/>
      <c r="G45" s="84"/>
      <c r="H45" s="1"/>
    </row>
    <row r="46" spans="1:8" ht="12.75">
      <c r="A46" s="1"/>
      <c r="B46" s="1"/>
      <c r="C46" s="1"/>
      <c r="D46" s="2"/>
      <c r="E46" s="84"/>
      <c r="F46" s="83"/>
      <c r="G46" s="84"/>
      <c r="H46" s="1"/>
    </row>
    <row r="47" spans="1:8" ht="12.75">
      <c r="A47" s="1"/>
      <c r="B47" s="1"/>
      <c r="C47" s="1"/>
      <c r="D47" s="2"/>
      <c r="E47" s="84"/>
      <c r="F47" s="83"/>
      <c r="G47" s="84"/>
      <c r="H47" s="1"/>
    </row>
    <row r="48" spans="1:8" ht="12.75">
      <c r="A48" s="1"/>
      <c r="B48" s="1"/>
      <c r="C48" s="1"/>
      <c r="D48" s="2"/>
      <c r="E48" s="84"/>
      <c r="F48" s="83"/>
      <c r="G48" s="84"/>
      <c r="H48" s="1"/>
    </row>
    <row r="49" spans="1:8" ht="12.75">
      <c r="A49" s="1"/>
      <c r="B49" s="1"/>
      <c r="C49" s="1"/>
      <c r="D49" s="2"/>
      <c r="E49" s="84"/>
      <c r="F49" s="83"/>
      <c r="G49" s="84"/>
      <c r="H49" s="1"/>
    </row>
    <row r="50" spans="1:8" ht="12.75">
      <c r="A50" s="1"/>
      <c r="B50" s="1"/>
      <c r="C50" s="1"/>
      <c r="D50" s="2"/>
      <c r="E50" s="84"/>
      <c r="F50" s="83"/>
      <c r="G50" s="84"/>
      <c r="H50" s="1"/>
    </row>
    <row r="51" spans="1:8" ht="12.75">
      <c r="A51" s="1"/>
      <c r="B51" s="1"/>
      <c r="C51" s="1"/>
      <c r="D51" s="2"/>
      <c r="E51" s="84"/>
      <c r="F51" s="83"/>
      <c r="G51" s="84"/>
      <c r="H51" s="1"/>
    </row>
    <row r="52" spans="1:8" ht="12.75">
      <c r="A52" s="1"/>
      <c r="B52" s="1"/>
      <c r="C52" s="1"/>
      <c r="D52" s="2"/>
      <c r="E52" s="84"/>
      <c r="F52" s="83"/>
      <c r="G52" s="84"/>
      <c r="H52" s="1"/>
    </row>
    <row r="53" spans="1:8" ht="12.75">
      <c r="A53" s="1"/>
      <c r="B53" s="1"/>
      <c r="C53" s="1"/>
      <c r="D53" s="2"/>
      <c r="E53" s="84"/>
      <c r="F53" s="83"/>
      <c r="G53" s="84"/>
      <c r="H53" s="1"/>
    </row>
    <row r="54" spans="1:8" ht="12.75">
      <c r="A54" s="1"/>
      <c r="B54" s="1"/>
      <c r="C54" s="1"/>
      <c r="D54" s="2"/>
      <c r="E54" s="84"/>
      <c r="F54" s="83"/>
      <c r="G54" s="84"/>
      <c r="H54" s="1"/>
    </row>
    <row r="55" spans="1:8" ht="12.75">
      <c r="A55" s="1"/>
      <c r="B55" s="1"/>
      <c r="C55" s="1"/>
      <c r="D55" s="2"/>
      <c r="E55" s="84"/>
      <c r="F55" s="83"/>
      <c r="G55" s="84"/>
      <c r="H55" s="1"/>
    </row>
    <row r="56" spans="1:8" ht="12.75">
      <c r="A56" s="1"/>
      <c r="B56" s="1"/>
      <c r="C56" s="1"/>
      <c r="D56" s="2"/>
      <c r="E56" s="84"/>
      <c r="F56" s="83"/>
      <c r="G56" s="84"/>
      <c r="H56" s="1"/>
    </row>
    <row r="57" spans="1:8" ht="12.75">
      <c r="A57" s="1"/>
      <c r="B57" s="1"/>
      <c r="C57" s="1"/>
      <c r="D57" s="2"/>
      <c r="E57" s="84"/>
      <c r="F57" s="83"/>
      <c r="G57" s="84"/>
      <c r="H57" s="1"/>
    </row>
    <row r="58" spans="1:8" ht="12.75">
      <c r="A58" s="1"/>
      <c r="B58" s="1"/>
      <c r="C58" s="1"/>
      <c r="D58" s="2"/>
      <c r="E58" s="84"/>
      <c r="F58" s="83"/>
      <c r="G58" s="84"/>
      <c r="H58" s="1"/>
    </row>
  </sheetData>
  <sheetProtection/>
  <mergeCells count="10">
    <mergeCell ref="B2:H2"/>
    <mergeCell ref="D3:G3"/>
    <mergeCell ref="B8:B9"/>
    <mergeCell ref="C8:C9"/>
    <mergeCell ref="D8:D9"/>
    <mergeCell ref="H8:H9"/>
    <mergeCell ref="A8:A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8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20.140625" style="0" customWidth="1"/>
    <col min="4" max="4" width="18.421875" style="0" customWidth="1"/>
    <col min="5" max="5" width="11.28125" style="0" customWidth="1"/>
    <col min="6" max="6" width="9.28125" style="0" customWidth="1"/>
    <col min="7" max="7" width="9.574218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418</v>
      </c>
      <c r="E5" s="13"/>
      <c r="G5" s="13"/>
    </row>
    <row r="6" spans="3:7" ht="12.75">
      <c r="C6" s="37" t="s">
        <v>381</v>
      </c>
      <c r="D6" s="80" t="s">
        <v>105</v>
      </c>
      <c r="E6" s="80" t="s">
        <v>356</v>
      </c>
      <c r="G6" s="37" t="s">
        <v>444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2">
        <v>1</v>
      </c>
      <c r="B10" s="2">
        <v>14</v>
      </c>
      <c r="C10" s="36" t="s">
        <v>138</v>
      </c>
      <c r="D10" s="38" t="s">
        <v>136</v>
      </c>
      <c r="E10" s="100">
        <v>0.015104166666666667</v>
      </c>
      <c r="F10" s="101">
        <v>0.010069444444444445</v>
      </c>
      <c r="G10" s="100">
        <f aca="true" t="shared" si="0" ref="G10:G21">E10-F10</f>
        <v>0.005034722222222222</v>
      </c>
      <c r="H10" s="2"/>
    </row>
    <row r="11" spans="1:8" ht="12.75">
      <c r="A11" s="2">
        <v>2</v>
      </c>
      <c r="B11" s="2">
        <v>17</v>
      </c>
      <c r="C11" s="36" t="s">
        <v>209</v>
      </c>
      <c r="D11" s="38" t="s">
        <v>187</v>
      </c>
      <c r="E11" s="100">
        <v>0.015856481481481482</v>
      </c>
      <c r="F11" s="101">
        <v>0.01076388888888889</v>
      </c>
      <c r="G11" s="100">
        <f t="shared" si="0"/>
        <v>0.005092592592592591</v>
      </c>
      <c r="H11" s="2"/>
    </row>
    <row r="12" spans="1:8" ht="12.75">
      <c r="A12" s="2">
        <v>3</v>
      </c>
      <c r="B12" s="2">
        <v>18</v>
      </c>
      <c r="C12" s="36" t="s">
        <v>364</v>
      </c>
      <c r="D12" s="38" t="s">
        <v>354</v>
      </c>
      <c r="E12" s="100">
        <v>0.013414351851851851</v>
      </c>
      <c r="F12" s="101">
        <v>0.007638888888888889</v>
      </c>
      <c r="G12" s="100">
        <f t="shared" si="0"/>
        <v>0.005775462962962962</v>
      </c>
      <c r="H12" s="2"/>
    </row>
    <row r="13" spans="1:8" ht="12.75">
      <c r="A13" s="2">
        <v>4</v>
      </c>
      <c r="B13" s="2">
        <v>7</v>
      </c>
      <c r="C13" s="36" t="s">
        <v>361</v>
      </c>
      <c r="D13" s="38" t="s">
        <v>44</v>
      </c>
      <c r="E13" s="100">
        <v>0.013773148148148147</v>
      </c>
      <c r="F13" s="101">
        <v>0.007986111111111112</v>
      </c>
      <c r="G13" s="100">
        <f t="shared" si="0"/>
        <v>0.005787037037037035</v>
      </c>
      <c r="H13" s="2"/>
    </row>
    <row r="14" spans="1:8" ht="12.75">
      <c r="A14" s="2">
        <v>5</v>
      </c>
      <c r="B14" s="2">
        <v>9</v>
      </c>
      <c r="C14" s="36" t="s">
        <v>357</v>
      </c>
      <c r="D14" s="38" t="s">
        <v>165</v>
      </c>
      <c r="E14" s="100">
        <v>0.015405092592592593</v>
      </c>
      <c r="F14" s="101">
        <v>0.008680555555555556</v>
      </c>
      <c r="G14" s="100">
        <f t="shared" si="0"/>
        <v>0.0067245370370370375</v>
      </c>
      <c r="H14" s="2"/>
    </row>
    <row r="15" spans="1:8" ht="12.75">
      <c r="A15" s="2">
        <v>6</v>
      </c>
      <c r="B15" s="2">
        <v>12</v>
      </c>
      <c r="C15" s="36" t="s">
        <v>365</v>
      </c>
      <c r="D15" s="38" t="s">
        <v>178</v>
      </c>
      <c r="E15" s="100">
        <v>0.016793981481481483</v>
      </c>
      <c r="F15" s="101">
        <v>0.009375</v>
      </c>
      <c r="G15" s="100">
        <f t="shared" si="0"/>
        <v>0.007418981481481483</v>
      </c>
      <c r="H15" s="2"/>
    </row>
    <row r="16" spans="1:8" ht="12.75">
      <c r="A16" s="2">
        <v>7</v>
      </c>
      <c r="B16" s="2">
        <v>4</v>
      </c>
      <c r="C16" s="36" t="s">
        <v>360</v>
      </c>
      <c r="D16" s="38" t="s">
        <v>41</v>
      </c>
      <c r="E16" s="100">
        <v>0.014791666666666668</v>
      </c>
      <c r="F16" s="101">
        <v>0.007291666666666666</v>
      </c>
      <c r="G16" s="100">
        <f t="shared" si="0"/>
        <v>0.007500000000000002</v>
      </c>
      <c r="H16" s="2"/>
    </row>
    <row r="17" spans="1:8" ht="12.75">
      <c r="A17" s="2">
        <v>8</v>
      </c>
      <c r="B17" s="2">
        <v>5</v>
      </c>
      <c r="C17" s="36" t="s">
        <v>363</v>
      </c>
      <c r="D17" s="38" t="s">
        <v>33</v>
      </c>
      <c r="E17" s="100">
        <v>0.018854166666666665</v>
      </c>
      <c r="F17" s="101">
        <v>0.011111111111111112</v>
      </c>
      <c r="G17" s="100">
        <f t="shared" si="0"/>
        <v>0.007743055555555553</v>
      </c>
      <c r="H17" s="2"/>
    </row>
    <row r="18" spans="1:8" ht="12.75">
      <c r="A18" s="2">
        <v>9</v>
      </c>
      <c r="B18" s="2">
        <v>11</v>
      </c>
      <c r="C18" s="36" t="s">
        <v>362</v>
      </c>
      <c r="D18" s="38" t="s">
        <v>106</v>
      </c>
      <c r="E18" s="100">
        <v>0.01678240740740741</v>
      </c>
      <c r="F18" s="101">
        <v>0.009027777777777779</v>
      </c>
      <c r="G18" s="100">
        <f t="shared" si="0"/>
        <v>0.00775462962962963</v>
      </c>
      <c r="H18" s="2"/>
    </row>
    <row r="19" spans="1:8" ht="12.75">
      <c r="A19" s="2">
        <v>10</v>
      </c>
      <c r="B19" s="2">
        <v>8</v>
      </c>
      <c r="C19" s="36" t="s">
        <v>367</v>
      </c>
      <c r="D19" s="38" t="s">
        <v>165</v>
      </c>
      <c r="E19" s="100">
        <v>0.017731481481481483</v>
      </c>
      <c r="F19" s="101">
        <v>0.008333333333333333</v>
      </c>
      <c r="G19" s="100">
        <f t="shared" si="0"/>
        <v>0.00939814814814815</v>
      </c>
      <c r="H19" s="2"/>
    </row>
    <row r="20" spans="1:8" ht="12.75">
      <c r="A20" s="2">
        <v>11</v>
      </c>
      <c r="B20" s="2">
        <v>13</v>
      </c>
      <c r="C20" s="36" t="s">
        <v>359</v>
      </c>
      <c r="D20" s="38" t="s">
        <v>165</v>
      </c>
      <c r="E20" s="100">
        <v>0.019398148148148147</v>
      </c>
      <c r="F20" s="101">
        <v>0.009722222222222222</v>
      </c>
      <c r="G20" s="100">
        <f t="shared" si="0"/>
        <v>0.009675925925925925</v>
      </c>
      <c r="H20" s="2"/>
    </row>
    <row r="21" spans="1:8" ht="12.75">
      <c r="A21" s="2">
        <v>12</v>
      </c>
      <c r="B21" s="2">
        <v>15</v>
      </c>
      <c r="C21" s="36" t="s">
        <v>366</v>
      </c>
      <c r="D21" s="38" t="s">
        <v>34</v>
      </c>
      <c r="E21" s="100">
        <v>0.020532407407407405</v>
      </c>
      <c r="F21" s="101">
        <v>0.010416666666666666</v>
      </c>
      <c r="G21" s="100">
        <f t="shared" si="0"/>
        <v>0.01011574074074074</v>
      </c>
      <c r="H21" s="2"/>
    </row>
    <row r="22" spans="1:8" ht="12.75">
      <c r="A22" s="1"/>
      <c r="B22" s="1"/>
      <c r="C22" s="1"/>
      <c r="D22" s="2"/>
      <c r="E22" s="84"/>
      <c r="F22" s="83"/>
      <c r="G22" s="84"/>
      <c r="H22" s="1"/>
    </row>
    <row r="23" spans="1:8" ht="12.75">
      <c r="A23" s="1"/>
      <c r="B23" s="1"/>
      <c r="C23" s="1"/>
      <c r="D23" s="2"/>
      <c r="E23" s="84"/>
      <c r="F23" s="83"/>
      <c r="G23" s="84"/>
      <c r="H23" s="1"/>
    </row>
    <row r="24" spans="1:8" ht="12.75">
      <c r="A24" s="1"/>
      <c r="B24" s="1"/>
      <c r="C24" s="1"/>
      <c r="D24" s="2"/>
      <c r="E24" s="84"/>
      <c r="F24" s="83"/>
      <c r="G24" s="84"/>
      <c r="H24" s="1"/>
    </row>
    <row r="25" spans="1:8" ht="12.75">
      <c r="A25" s="1"/>
      <c r="B25" s="1"/>
      <c r="C25" s="1"/>
      <c r="D25" s="2"/>
      <c r="E25" s="84"/>
      <c r="F25" s="83"/>
      <c r="G25" s="84"/>
      <c r="H25" s="1"/>
    </row>
    <row r="26" spans="1:8" ht="12.75">
      <c r="A26" s="1"/>
      <c r="B26" s="1"/>
      <c r="C26" s="1"/>
      <c r="D26" s="2"/>
      <c r="E26" s="84"/>
      <c r="F26" s="83"/>
      <c r="G26" s="84"/>
      <c r="H26" s="1"/>
    </row>
    <row r="27" spans="1:8" ht="12.75">
      <c r="A27" s="1"/>
      <c r="B27" s="1"/>
      <c r="C27" s="1"/>
      <c r="D27" s="2"/>
      <c r="E27" s="84"/>
      <c r="F27" s="83"/>
      <c r="G27" s="84"/>
      <c r="H27" s="1"/>
    </row>
    <row r="28" spans="1:8" ht="12.75">
      <c r="A28" s="1"/>
      <c r="B28" s="1"/>
      <c r="C28" s="1"/>
      <c r="D28" s="2"/>
      <c r="E28" s="84"/>
      <c r="F28" s="83"/>
      <c r="G28" s="84"/>
      <c r="H28" s="1"/>
    </row>
    <row r="29" spans="1:8" ht="12.75">
      <c r="A29" s="1"/>
      <c r="B29" s="1"/>
      <c r="C29" s="1"/>
      <c r="D29" s="2"/>
      <c r="E29" s="84"/>
      <c r="F29" s="83"/>
      <c r="G29" s="84"/>
      <c r="H29" s="1"/>
    </row>
    <row r="30" spans="1:8" ht="12.75">
      <c r="A30" s="1"/>
      <c r="B30" s="1"/>
      <c r="C30" s="1"/>
      <c r="D30" s="2"/>
      <c r="E30" s="84"/>
      <c r="F30" s="83"/>
      <c r="G30" s="84"/>
      <c r="H30" s="1"/>
    </row>
    <row r="31" spans="1:8" ht="12.75">
      <c r="A31" s="1"/>
      <c r="B31" s="1"/>
      <c r="C31" s="1"/>
      <c r="D31" s="2"/>
      <c r="E31" s="84"/>
      <c r="F31" s="83"/>
      <c r="G31" s="84"/>
      <c r="H31" s="1"/>
    </row>
    <row r="32" spans="1:8" ht="12.75">
      <c r="A32" s="1"/>
      <c r="B32" s="1"/>
      <c r="C32" s="1"/>
      <c r="D32" s="2"/>
      <c r="E32" s="84"/>
      <c r="F32" s="83"/>
      <c r="G32" s="84"/>
      <c r="H32" s="1"/>
    </row>
    <row r="33" spans="1:8" ht="12.75">
      <c r="A33" s="1"/>
      <c r="B33" s="1"/>
      <c r="C33" s="1"/>
      <c r="D33" s="2"/>
      <c r="E33" s="84"/>
      <c r="F33" s="83"/>
      <c r="G33" s="84"/>
      <c r="H33" s="1"/>
    </row>
    <row r="34" spans="1:8" ht="12.75">
      <c r="A34" s="1"/>
      <c r="B34" s="1"/>
      <c r="C34" s="1"/>
      <c r="D34" s="2"/>
      <c r="E34" s="84"/>
      <c r="F34" s="83"/>
      <c r="G34" s="84"/>
      <c r="H34" s="1"/>
    </row>
    <row r="35" spans="1:8" ht="12.75">
      <c r="A35" s="1"/>
      <c r="B35" s="1"/>
      <c r="C35" s="1"/>
      <c r="D35" s="2"/>
      <c r="E35" s="84"/>
      <c r="F35" s="83"/>
      <c r="G35" s="84"/>
      <c r="H35" s="1"/>
    </row>
    <row r="36" spans="1:8" ht="12.75">
      <c r="A36" s="1"/>
      <c r="B36" s="1"/>
      <c r="C36" s="1"/>
      <c r="D36" s="2"/>
      <c r="E36" s="84"/>
      <c r="F36" s="83"/>
      <c r="G36" s="84"/>
      <c r="H36" s="1"/>
    </row>
    <row r="37" spans="1:8" ht="12.75">
      <c r="A37" s="1"/>
      <c r="B37" s="1"/>
      <c r="C37" s="1"/>
      <c r="D37" s="2"/>
      <c r="E37" s="84"/>
      <c r="F37" s="83"/>
      <c r="G37" s="84"/>
      <c r="H37" s="1"/>
    </row>
    <row r="38" spans="1:8" ht="12.75">
      <c r="A38" s="1"/>
      <c r="B38" s="1"/>
      <c r="C38" s="1"/>
      <c r="D38" s="2"/>
      <c r="E38" s="84"/>
      <c r="F38" s="83"/>
      <c r="G38" s="84"/>
      <c r="H38" s="1"/>
    </row>
    <row r="39" spans="1:8" ht="12.75">
      <c r="A39" s="1"/>
      <c r="B39" s="1"/>
      <c r="C39" s="1"/>
      <c r="D39" s="2"/>
      <c r="E39" s="84"/>
      <c r="F39" s="83"/>
      <c r="G39" s="84"/>
      <c r="H39" s="1"/>
    </row>
    <row r="40" spans="1:8" ht="12.75">
      <c r="A40" s="1"/>
      <c r="B40" s="1"/>
      <c r="C40" s="1"/>
      <c r="D40" s="2"/>
      <c r="E40" s="84"/>
      <c r="F40" s="83"/>
      <c r="G40" s="84"/>
      <c r="H40" s="1"/>
    </row>
    <row r="41" spans="1:8" ht="12.75">
      <c r="A41" s="1"/>
      <c r="B41" s="1"/>
      <c r="C41" s="1"/>
      <c r="D41" s="2"/>
      <c r="E41" s="84"/>
      <c r="F41" s="83"/>
      <c r="G41" s="84"/>
      <c r="H41" s="1"/>
    </row>
    <row r="42" spans="1:8" ht="12.75">
      <c r="A42" s="1"/>
      <c r="B42" s="1"/>
      <c r="C42" s="1"/>
      <c r="D42" s="2"/>
      <c r="E42" s="84"/>
      <c r="F42" s="83"/>
      <c r="G42" s="84"/>
      <c r="H42" s="1"/>
    </row>
    <row r="43" spans="1:8" ht="12.75">
      <c r="A43" s="1"/>
      <c r="B43" s="1"/>
      <c r="C43" s="1"/>
      <c r="D43" s="2"/>
      <c r="E43" s="84"/>
      <c r="F43" s="83"/>
      <c r="G43" s="84"/>
      <c r="H43" s="1"/>
    </row>
    <row r="44" spans="1:8" ht="12.75">
      <c r="A44" s="1"/>
      <c r="B44" s="1"/>
      <c r="C44" s="1"/>
      <c r="D44" s="2"/>
      <c r="E44" s="84"/>
      <c r="F44" s="83"/>
      <c r="G44" s="84"/>
      <c r="H44" s="1"/>
    </row>
    <row r="45" spans="1:8" ht="12.75">
      <c r="A45" s="1"/>
      <c r="B45" s="1"/>
      <c r="C45" s="1"/>
      <c r="D45" s="2"/>
      <c r="E45" s="84"/>
      <c r="F45" s="83"/>
      <c r="G45" s="84"/>
      <c r="H45" s="1"/>
    </row>
    <row r="46" spans="1:8" ht="12.75">
      <c r="A46" s="1"/>
      <c r="B46" s="1"/>
      <c r="C46" s="1"/>
      <c r="D46" s="2"/>
      <c r="E46" s="84"/>
      <c r="F46" s="83"/>
      <c r="G46" s="84"/>
      <c r="H46" s="1"/>
    </row>
    <row r="47" spans="1:8" ht="12.75">
      <c r="A47" s="1"/>
      <c r="B47" s="1"/>
      <c r="C47" s="1"/>
      <c r="D47" s="2"/>
      <c r="E47" s="84"/>
      <c r="F47" s="83"/>
      <c r="G47" s="84"/>
      <c r="H47" s="1"/>
    </row>
    <row r="48" spans="1:8" ht="12.75">
      <c r="A48" s="1"/>
      <c r="B48" s="1"/>
      <c r="C48" s="1"/>
      <c r="D48" s="2"/>
      <c r="E48" s="84"/>
      <c r="F48" s="83"/>
      <c r="G48" s="84"/>
      <c r="H48" s="1"/>
    </row>
    <row r="49" spans="1:8" ht="12.75">
      <c r="A49" s="1"/>
      <c r="B49" s="1"/>
      <c r="C49" s="1"/>
      <c r="D49" s="2"/>
      <c r="E49" s="84"/>
      <c r="F49" s="83"/>
      <c r="G49" s="84"/>
      <c r="H49" s="1"/>
    </row>
    <row r="50" spans="1:8" ht="12.75">
      <c r="A50" s="1"/>
      <c r="B50" s="1"/>
      <c r="C50" s="1"/>
      <c r="D50" s="2"/>
      <c r="E50" s="84"/>
      <c r="F50" s="83"/>
      <c r="G50" s="84"/>
      <c r="H50" s="1"/>
    </row>
    <row r="51" spans="1:8" ht="12.75">
      <c r="A51" s="1"/>
      <c r="B51" s="1"/>
      <c r="C51" s="1"/>
      <c r="D51" s="2"/>
      <c r="E51" s="84"/>
      <c r="F51" s="83"/>
      <c r="G51" s="84"/>
      <c r="H51" s="1"/>
    </row>
    <row r="52" spans="1:8" ht="12.75">
      <c r="A52" s="1"/>
      <c r="B52" s="1"/>
      <c r="C52" s="1"/>
      <c r="D52" s="2"/>
      <c r="E52" s="84"/>
      <c r="F52" s="83"/>
      <c r="G52" s="84"/>
      <c r="H52" s="1"/>
    </row>
    <row r="53" spans="1:8" ht="12.75">
      <c r="A53" s="1"/>
      <c r="B53" s="1"/>
      <c r="C53" s="1"/>
      <c r="D53" s="2"/>
      <c r="E53" s="84"/>
      <c r="F53" s="83"/>
      <c r="G53" s="84"/>
      <c r="H53" s="1"/>
    </row>
    <row r="54" spans="1:8" ht="12.75">
      <c r="A54" s="1"/>
      <c r="B54" s="1"/>
      <c r="C54" s="1"/>
      <c r="D54" s="2"/>
      <c r="E54" s="84"/>
      <c r="F54" s="83"/>
      <c r="G54" s="84"/>
      <c r="H54" s="1"/>
    </row>
    <row r="55" spans="1:8" ht="12.75">
      <c r="A55" s="1"/>
      <c r="B55" s="1"/>
      <c r="C55" s="1"/>
      <c r="D55" s="2"/>
      <c r="E55" s="84"/>
      <c r="F55" s="83"/>
      <c r="G55" s="84"/>
      <c r="H55" s="1"/>
    </row>
    <row r="56" spans="1:8" ht="12.75">
      <c r="A56" s="1"/>
      <c r="B56" s="1"/>
      <c r="C56" s="1"/>
      <c r="D56" s="2"/>
      <c r="E56" s="84"/>
      <c r="F56" s="83"/>
      <c r="G56" s="84"/>
      <c r="H56" s="1"/>
    </row>
    <row r="57" spans="1:8" ht="12.75">
      <c r="A57" s="1"/>
      <c r="B57" s="1"/>
      <c r="C57" s="1"/>
      <c r="D57" s="2"/>
      <c r="E57" s="84"/>
      <c r="F57" s="83"/>
      <c r="G57" s="84"/>
      <c r="H57" s="1"/>
    </row>
    <row r="58" spans="1:8" ht="12.75">
      <c r="A58" s="1"/>
      <c r="B58" s="1"/>
      <c r="C58" s="1"/>
      <c r="D58" s="2"/>
      <c r="E58" s="84"/>
      <c r="F58" s="83"/>
      <c r="G58" s="84"/>
      <c r="H58" s="1"/>
    </row>
  </sheetData>
  <sheetProtection/>
  <mergeCells count="10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SheetLayoutView="100" zoomScalePageLayoutView="0" workbookViewId="0" topLeftCell="A1">
      <selection activeCell="G31" sqref="F31:G31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418</v>
      </c>
      <c r="E5" s="13"/>
      <c r="G5" s="13"/>
    </row>
    <row r="6" spans="2:7" ht="12.75">
      <c r="B6" s="37" t="s">
        <v>534</v>
      </c>
      <c r="D6" s="80" t="s">
        <v>420</v>
      </c>
      <c r="E6" s="80" t="s">
        <v>356</v>
      </c>
      <c r="G6" s="96">
        <v>40600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1"/>
      <c r="B10" s="2">
        <v>14</v>
      </c>
      <c r="C10" s="36" t="s">
        <v>371</v>
      </c>
      <c r="D10" s="38" t="s">
        <v>136</v>
      </c>
      <c r="E10" s="100">
        <v>0.008483796296296297</v>
      </c>
      <c r="F10" s="101">
        <v>0.0031249999999999997</v>
      </c>
      <c r="G10" s="100">
        <f aca="true" t="shared" si="0" ref="G10:G21">E10-F10</f>
        <v>0.005358796296296297</v>
      </c>
      <c r="H10" s="1"/>
    </row>
    <row r="11" spans="1:8" ht="12.75">
      <c r="A11" s="1"/>
      <c r="B11" s="2">
        <v>13</v>
      </c>
      <c r="C11" s="36" t="s">
        <v>368</v>
      </c>
      <c r="D11" s="38" t="s">
        <v>165</v>
      </c>
      <c r="E11" s="100">
        <v>0.005833333333333334</v>
      </c>
      <c r="F11" s="101">
        <v>0.002777777777777778</v>
      </c>
      <c r="G11" s="100">
        <f t="shared" si="0"/>
        <v>0.0030555555555555557</v>
      </c>
      <c r="H11" s="1"/>
    </row>
    <row r="12" spans="1:8" ht="12.75">
      <c r="A12" s="1"/>
      <c r="B12" s="2">
        <v>17</v>
      </c>
      <c r="C12" s="36" t="s">
        <v>375</v>
      </c>
      <c r="D12" s="38" t="s">
        <v>187</v>
      </c>
      <c r="E12" s="100">
        <v>0.01074074074074074</v>
      </c>
      <c r="F12" s="101">
        <v>0.0038194444444444443</v>
      </c>
      <c r="G12" s="100">
        <f t="shared" si="0"/>
        <v>0.006921296296296295</v>
      </c>
      <c r="H12" s="1"/>
    </row>
    <row r="13" spans="1:8" ht="12.75">
      <c r="A13" s="1"/>
      <c r="B13" s="2">
        <v>12</v>
      </c>
      <c r="C13" s="36" t="s">
        <v>376</v>
      </c>
      <c r="D13" s="38" t="s">
        <v>178</v>
      </c>
      <c r="E13" s="100">
        <v>0.011875000000000002</v>
      </c>
      <c r="F13" s="101">
        <v>0.0024305555555555556</v>
      </c>
      <c r="G13" s="100">
        <f t="shared" si="0"/>
        <v>0.009444444444444446</v>
      </c>
      <c r="H13" s="1"/>
    </row>
    <row r="14" spans="1:8" ht="12.75">
      <c r="A14" s="1"/>
      <c r="B14" s="2">
        <v>7</v>
      </c>
      <c r="C14" s="36" t="s">
        <v>370</v>
      </c>
      <c r="D14" s="38" t="s">
        <v>44</v>
      </c>
      <c r="E14" s="100">
        <v>0.004942129629629629</v>
      </c>
      <c r="F14" s="101">
        <v>0.0010416666666666667</v>
      </c>
      <c r="G14" s="100">
        <f t="shared" si="0"/>
        <v>0.0039004629629629623</v>
      </c>
      <c r="H14" s="1"/>
    </row>
    <row r="15" spans="1:8" ht="12.75">
      <c r="A15" s="1"/>
      <c r="B15" s="2">
        <v>11</v>
      </c>
      <c r="C15" s="36" t="s">
        <v>372</v>
      </c>
      <c r="D15" s="38" t="s">
        <v>106</v>
      </c>
      <c r="E15" s="100">
        <v>0.011782407407407406</v>
      </c>
      <c r="F15" s="101">
        <v>0.0020833333333333333</v>
      </c>
      <c r="G15" s="100">
        <f t="shared" si="0"/>
        <v>0.009699074074074074</v>
      </c>
      <c r="H15" s="1"/>
    </row>
    <row r="16" spans="1:8" ht="12.75">
      <c r="A16" s="1"/>
      <c r="B16" s="2">
        <v>15</v>
      </c>
      <c r="C16" s="36" t="s">
        <v>377</v>
      </c>
      <c r="D16" s="38" t="s">
        <v>34</v>
      </c>
      <c r="E16" s="100">
        <v>0.00846064814814815</v>
      </c>
      <c r="F16" s="101">
        <v>0.003472222222222222</v>
      </c>
      <c r="G16" s="100">
        <f t="shared" si="0"/>
        <v>0.004988425925925927</v>
      </c>
      <c r="H16" s="1"/>
    </row>
    <row r="17" spans="1:8" ht="12.75">
      <c r="A17" s="1"/>
      <c r="B17" s="2">
        <v>4</v>
      </c>
      <c r="C17" s="36" t="s">
        <v>369</v>
      </c>
      <c r="D17" s="38" t="s">
        <v>41</v>
      </c>
      <c r="E17" s="100">
        <v>0.005497685185185185</v>
      </c>
      <c r="F17" s="101">
        <v>0.00034722222222222224</v>
      </c>
      <c r="G17" s="100">
        <f t="shared" si="0"/>
        <v>0.0051504629629629635</v>
      </c>
      <c r="H17" s="1"/>
    </row>
    <row r="18" spans="1:8" ht="12.75">
      <c r="A18" s="1"/>
      <c r="B18" s="2">
        <v>5</v>
      </c>
      <c r="C18" s="36" t="s">
        <v>373</v>
      </c>
      <c r="D18" s="38" t="s">
        <v>33</v>
      </c>
      <c r="E18" s="100">
        <v>0.0042824074074074075</v>
      </c>
      <c r="F18" s="101">
        <v>0.0006944444444444445</v>
      </c>
      <c r="G18" s="100">
        <f t="shared" si="0"/>
        <v>0.003587962962962963</v>
      </c>
      <c r="H18" s="1"/>
    </row>
    <row r="19" spans="1:8" ht="12.75">
      <c r="A19" s="1"/>
      <c r="B19" s="2">
        <v>9</v>
      </c>
      <c r="C19" s="36" t="s">
        <v>346</v>
      </c>
      <c r="D19" s="38" t="s">
        <v>165</v>
      </c>
      <c r="E19" s="100">
        <v>0.005925925925925926</v>
      </c>
      <c r="F19" s="101">
        <v>0.001736111111111111</v>
      </c>
      <c r="G19" s="100">
        <f t="shared" si="0"/>
        <v>0.004189814814814815</v>
      </c>
      <c r="H19" s="1"/>
    </row>
    <row r="20" spans="1:8" ht="12.75">
      <c r="A20" s="1"/>
      <c r="B20" s="2">
        <v>18</v>
      </c>
      <c r="C20" s="36" t="s">
        <v>374</v>
      </c>
      <c r="D20" s="38" t="s">
        <v>354</v>
      </c>
      <c r="E20" s="100">
        <v>0.013090277777777779</v>
      </c>
      <c r="F20" s="101">
        <v>0.004166666666666667</v>
      </c>
      <c r="G20" s="100">
        <f t="shared" si="0"/>
        <v>0.008923611111111111</v>
      </c>
      <c r="H20" s="1"/>
    </row>
    <row r="21" spans="1:8" ht="12.75">
      <c r="A21" s="1"/>
      <c r="B21" s="2">
        <v>8</v>
      </c>
      <c r="C21" s="36" t="s">
        <v>358</v>
      </c>
      <c r="D21" s="38" t="s">
        <v>165</v>
      </c>
      <c r="E21" s="100">
        <v>0.004479166666666667</v>
      </c>
      <c r="F21" s="101">
        <v>0.001388888888888889</v>
      </c>
      <c r="G21" s="100">
        <f t="shared" si="0"/>
        <v>0.0030902777777777777</v>
      </c>
      <c r="H21" s="1"/>
    </row>
    <row r="22" spans="1:8" ht="12.75">
      <c r="A22" s="1"/>
      <c r="B22" s="1"/>
      <c r="C22" s="1"/>
      <c r="D22" s="2"/>
      <c r="E22" s="84"/>
      <c r="F22" s="83"/>
      <c r="G22" s="84"/>
      <c r="H22" s="1"/>
    </row>
    <row r="23" spans="1:8" ht="12.75">
      <c r="A23" s="1"/>
      <c r="B23" s="1"/>
      <c r="C23" s="1"/>
      <c r="D23" s="2"/>
      <c r="E23" s="84"/>
      <c r="F23" s="83"/>
      <c r="G23" s="84"/>
      <c r="H23" s="1"/>
    </row>
    <row r="24" spans="1:8" ht="12.75">
      <c r="A24" s="1"/>
      <c r="B24" s="1"/>
      <c r="C24" s="1"/>
      <c r="D24" s="2"/>
      <c r="E24" s="84"/>
      <c r="F24" s="83"/>
      <c r="G24" s="84"/>
      <c r="H24" s="1"/>
    </row>
    <row r="25" spans="1:8" ht="12.75">
      <c r="A25" s="1"/>
      <c r="B25" s="1"/>
      <c r="C25" s="1"/>
      <c r="D25" s="2"/>
      <c r="E25" s="84"/>
      <c r="F25" s="83"/>
      <c r="G25" s="84"/>
      <c r="H25" s="1"/>
    </row>
    <row r="26" spans="1:8" ht="12.75">
      <c r="A26" s="1"/>
      <c r="B26" s="1"/>
      <c r="C26" s="1"/>
      <c r="D26" s="2"/>
      <c r="E26" s="84"/>
      <c r="F26" s="83"/>
      <c r="G26" s="84"/>
      <c r="H26" s="1"/>
    </row>
    <row r="27" spans="1:8" ht="12.75">
      <c r="A27" s="1"/>
      <c r="B27" s="1"/>
      <c r="C27" s="1"/>
      <c r="D27" s="2"/>
      <c r="E27" s="84"/>
      <c r="F27" s="83"/>
      <c r="G27" s="84"/>
      <c r="H27" s="1"/>
    </row>
    <row r="28" spans="1:8" ht="12.75">
      <c r="A28" s="1"/>
      <c r="B28" s="1"/>
      <c r="C28" s="1"/>
      <c r="D28" s="2"/>
      <c r="E28" s="84"/>
      <c r="F28" s="83"/>
      <c r="G28" s="84"/>
      <c r="H28" s="1"/>
    </row>
    <row r="29" spans="1:8" ht="12.75">
      <c r="A29" s="1"/>
      <c r="B29" s="1"/>
      <c r="C29" s="1"/>
      <c r="D29" s="2"/>
      <c r="E29" s="84"/>
      <c r="F29" s="83"/>
      <c r="G29" s="84"/>
      <c r="H29" s="1"/>
    </row>
    <row r="30" spans="1:8" ht="12.75">
      <c r="A30" s="1"/>
      <c r="B30" s="1"/>
      <c r="C30" s="1"/>
      <c r="D30" s="2"/>
      <c r="E30" s="84"/>
      <c r="F30" s="83"/>
      <c r="G30" s="84"/>
      <c r="H30" s="1"/>
    </row>
    <row r="31" spans="1:8" ht="12.75">
      <c r="A31" s="1"/>
      <c r="B31" s="1"/>
      <c r="C31" s="1"/>
      <c r="D31" s="2"/>
      <c r="E31" s="84"/>
      <c r="F31" s="83"/>
      <c r="G31" s="84"/>
      <c r="H31" s="1"/>
    </row>
    <row r="32" spans="1:8" ht="12.75">
      <c r="A32" s="1"/>
      <c r="B32" s="1"/>
      <c r="C32" s="1"/>
      <c r="D32" s="2"/>
      <c r="E32" s="84"/>
      <c r="F32" s="83"/>
      <c r="G32" s="84"/>
      <c r="H32" s="1"/>
    </row>
    <row r="33" spans="1:8" ht="12.75">
      <c r="A33" s="1"/>
      <c r="B33" s="1"/>
      <c r="C33" s="1"/>
      <c r="D33" s="2"/>
      <c r="E33" s="84"/>
      <c r="F33" s="83"/>
      <c r="G33" s="84"/>
      <c r="H33" s="1"/>
    </row>
    <row r="34" spans="1:8" ht="12.75">
      <c r="A34" s="1"/>
      <c r="B34" s="1"/>
      <c r="C34" s="1"/>
      <c r="D34" s="2"/>
      <c r="E34" s="84"/>
      <c r="F34" s="83"/>
      <c r="G34" s="84"/>
      <c r="H34" s="1"/>
    </row>
    <row r="35" spans="1:8" ht="12.75">
      <c r="A35" s="1"/>
      <c r="B35" s="1"/>
      <c r="C35" s="1"/>
      <c r="D35" s="2"/>
      <c r="E35" s="84"/>
      <c r="F35" s="83"/>
      <c r="G35" s="84"/>
      <c r="H35" s="1"/>
    </row>
  </sheetData>
  <sheetProtection/>
  <mergeCells count="10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31">
      <selection activeCell="L12" sqref="L12"/>
    </sheetView>
  </sheetViews>
  <sheetFormatPr defaultColWidth="9.140625" defaultRowHeight="12.75"/>
  <cols>
    <col min="1" max="1" width="6.28125" style="0" customWidth="1"/>
    <col min="2" max="2" width="21.140625" style="0" customWidth="1"/>
    <col min="5" max="5" width="9.140625" style="65" customWidth="1"/>
    <col min="6" max="6" width="6.57421875" style="0" customWidth="1"/>
    <col min="7" max="7" width="19.421875" style="0" customWidth="1"/>
    <col min="11" max="11" width="16.140625" style="0" customWidth="1"/>
    <col min="12" max="12" width="13.8515625" style="0" customWidth="1"/>
  </cols>
  <sheetData>
    <row r="1" ht="12.75">
      <c r="B1" s="86" t="s">
        <v>12</v>
      </c>
    </row>
    <row r="2" spans="2:7" ht="12.75">
      <c r="B2" t="s">
        <v>106</v>
      </c>
      <c r="G2" s="37" t="s">
        <v>116</v>
      </c>
    </row>
    <row r="3" spans="1:9" ht="12.75">
      <c r="A3" s="3" t="s">
        <v>31</v>
      </c>
      <c r="B3" s="3" t="s">
        <v>32</v>
      </c>
      <c r="C3" s="3" t="s">
        <v>28</v>
      </c>
      <c r="D3" s="3" t="s">
        <v>29</v>
      </c>
      <c r="F3" s="3" t="s">
        <v>31</v>
      </c>
      <c r="G3" s="3" t="s">
        <v>32</v>
      </c>
      <c r="H3" s="3" t="s">
        <v>28</v>
      </c>
      <c r="I3" s="3" t="s">
        <v>29</v>
      </c>
    </row>
    <row r="4" spans="1:9" ht="12.75">
      <c r="A4" s="63"/>
      <c r="B4" s="64" t="s">
        <v>107</v>
      </c>
      <c r="C4" s="63"/>
      <c r="D4" s="63">
        <f>механизаторы!L7</f>
        <v>108</v>
      </c>
      <c r="F4" s="63"/>
      <c r="G4" s="64" t="s">
        <v>117</v>
      </c>
      <c r="H4" s="63"/>
      <c r="I4" s="63">
        <f>механизаторы!L10</f>
        <v>67</v>
      </c>
    </row>
    <row r="5" spans="1:9" ht="12.75">
      <c r="A5" s="63"/>
      <c r="B5" s="64" t="s">
        <v>108</v>
      </c>
      <c r="C5" s="63"/>
      <c r="D5" s="63">
        <f>механизаторы!L8</f>
        <v>72</v>
      </c>
      <c r="F5" s="63"/>
      <c r="G5" s="64" t="s">
        <v>118</v>
      </c>
      <c r="H5" s="63"/>
      <c r="I5" s="63">
        <f>механизаторы!L11</f>
        <v>68</v>
      </c>
    </row>
    <row r="6" spans="1:9" ht="12.75">
      <c r="A6" s="63"/>
      <c r="B6" s="64" t="s">
        <v>109</v>
      </c>
      <c r="C6" s="63"/>
      <c r="D6" s="63">
        <f>механизаторы!L9</f>
        <v>90</v>
      </c>
      <c r="F6" s="63"/>
      <c r="G6" s="64" t="s">
        <v>119</v>
      </c>
      <c r="H6" s="63"/>
      <c r="I6" s="63">
        <f>механизаторы!L12</f>
        <v>56</v>
      </c>
    </row>
    <row r="7" spans="1:9" ht="12.75">
      <c r="A7" s="63"/>
      <c r="B7" s="64"/>
      <c r="C7" s="63"/>
      <c r="D7" s="63">
        <v>0</v>
      </c>
      <c r="F7" s="63"/>
      <c r="G7" s="64"/>
      <c r="H7" s="63"/>
      <c r="I7" s="63">
        <v>0</v>
      </c>
    </row>
    <row r="8" spans="1:9" ht="12.75">
      <c r="A8" s="63"/>
      <c r="B8" s="64"/>
      <c r="C8" s="63"/>
      <c r="D8" s="63">
        <v>0</v>
      </c>
      <c r="F8" s="63"/>
      <c r="G8" s="64"/>
      <c r="H8" s="63"/>
      <c r="I8" s="63">
        <v>0</v>
      </c>
    </row>
    <row r="9" spans="1:9" ht="12.75">
      <c r="A9" s="63"/>
      <c r="B9" s="64"/>
      <c r="C9" s="63"/>
      <c r="D9" s="63">
        <v>0</v>
      </c>
      <c r="F9" s="63"/>
      <c r="G9" s="64"/>
      <c r="H9" s="63"/>
      <c r="I9" s="63">
        <v>0</v>
      </c>
    </row>
    <row r="10" spans="1:9" ht="12.75">
      <c r="A10" s="56"/>
      <c r="B10" s="85"/>
      <c r="C10" s="56"/>
      <c r="D10" s="56">
        <v>0</v>
      </c>
      <c r="F10" s="56"/>
      <c r="G10" s="85"/>
      <c r="H10" s="56"/>
      <c r="I10" s="56">
        <v>0</v>
      </c>
    </row>
    <row r="11" spans="1:9" ht="12.75">
      <c r="A11" s="56"/>
      <c r="B11" s="56"/>
      <c r="C11" s="56"/>
      <c r="D11" s="56">
        <v>0</v>
      </c>
      <c r="F11" s="56"/>
      <c r="G11" s="56"/>
      <c r="H11" s="56"/>
      <c r="I11" s="56">
        <v>0</v>
      </c>
    </row>
    <row r="12" spans="1:9" ht="12.75">
      <c r="A12" s="1"/>
      <c r="B12" s="9"/>
      <c r="C12" s="9"/>
      <c r="D12" s="9"/>
      <c r="F12" s="1"/>
      <c r="G12" s="9"/>
      <c r="H12" s="9"/>
      <c r="I12" s="9"/>
    </row>
    <row r="13" spans="1:9" ht="12.75">
      <c r="A13" s="1"/>
      <c r="B13" s="1"/>
      <c r="C13" s="4"/>
      <c r="D13" s="4">
        <f>SUM(D4:D12)</f>
        <v>270</v>
      </c>
      <c r="F13" s="1"/>
      <c r="G13" s="1"/>
      <c r="H13" s="4"/>
      <c r="I13" s="4">
        <f>SUM(I4:I12)</f>
        <v>191</v>
      </c>
    </row>
    <row r="15" spans="2:7" ht="12.75">
      <c r="B15" s="37" t="s">
        <v>140</v>
      </c>
      <c r="G15" s="37" t="s">
        <v>44</v>
      </c>
    </row>
    <row r="16" spans="1:9" ht="12.75">
      <c r="A16" s="3" t="s">
        <v>31</v>
      </c>
      <c r="B16" s="3" t="s">
        <v>32</v>
      </c>
      <c r="C16" s="3" t="s">
        <v>28</v>
      </c>
      <c r="D16" s="3" t="s">
        <v>29</v>
      </c>
      <c r="F16" s="3" t="s">
        <v>31</v>
      </c>
      <c r="G16" s="3" t="s">
        <v>32</v>
      </c>
      <c r="H16" s="3" t="s">
        <v>28</v>
      </c>
      <c r="I16" s="3" t="s">
        <v>29</v>
      </c>
    </row>
    <row r="17" spans="1:9" ht="12.75">
      <c r="A17" s="63"/>
      <c r="B17" s="64" t="s">
        <v>144</v>
      </c>
      <c r="C17" s="63"/>
      <c r="D17" s="63">
        <f>механизаторы!L30</f>
        <v>58</v>
      </c>
      <c r="F17" s="63"/>
      <c r="G17" s="64" t="s">
        <v>216</v>
      </c>
      <c r="H17" s="63"/>
      <c r="I17" s="63">
        <f>механизаторы!L13</f>
        <v>70</v>
      </c>
    </row>
    <row r="18" spans="1:9" ht="12.75">
      <c r="A18" s="63"/>
      <c r="B18" s="64" t="s">
        <v>145</v>
      </c>
      <c r="C18" s="63"/>
      <c r="D18" s="63">
        <f>механизаторы!L31</f>
        <v>69</v>
      </c>
      <c r="F18" s="63"/>
      <c r="G18" s="64"/>
      <c r="H18" s="63"/>
      <c r="I18" s="63">
        <v>0</v>
      </c>
    </row>
    <row r="19" spans="1:9" ht="12.75">
      <c r="A19" s="63"/>
      <c r="B19" s="64"/>
      <c r="C19" s="63"/>
      <c r="D19" s="63">
        <v>0</v>
      </c>
      <c r="F19" s="63"/>
      <c r="G19" s="64"/>
      <c r="H19" s="63"/>
      <c r="I19" s="63">
        <v>0</v>
      </c>
    </row>
    <row r="20" spans="1:9" ht="12.75">
      <c r="A20" s="63"/>
      <c r="B20" s="64"/>
      <c r="C20" s="63"/>
      <c r="D20" s="63">
        <v>0</v>
      </c>
      <c r="F20" s="63"/>
      <c r="G20" s="64"/>
      <c r="H20" s="63"/>
      <c r="I20" s="63">
        <v>0</v>
      </c>
    </row>
    <row r="21" spans="1:9" ht="12.75">
      <c r="A21" s="63"/>
      <c r="B21" s="64"/>
      <c r="C21" s="63"/>
      <c r="D21" s="63">
        <v>0</v>
      </c>
      <c r="F21" s="63"/>
      <c r="G21" s="64"/>
      <c r="H21" s="63"/>
      <c r="I21" s="63">
        <v>0</v>
      </c>
    </row>
    <row r="22" spans="1:9" ht="12.75">
      <c r="A22" s="63"/>
      <c r="B22" s="64"/>
      <c r="C22" s="63"/>
      <c r="D22" s="63">
        <v>0</v>
      </c>
      <c r="F22" s="63"/>
      <c r="G22" s="64"/>
      <c r="H22" s="63"/>
      <c r="I22" s="63">
        <v>0</v>
      </c>
    </row>
    <row r="23" spans="1:9" ht="12.75">
      <c r="A23" s="56"/>
      <c r="B23" s="85"/>
      <c r="C23" s="56"/>
      <c r="D23" s="56">
        <v>0</v>
      </c>
      <c r="F23" s="56"/>
      <c r="G23" s="85"/>
      <c r="H23" s="56"/>
      <c r="I23" s="56">
        <v>0</v>
      </c>
    </row>
    <row r="24" spans="1:9" ht="12.75">
      <c r="A24" s="56"/>
      <c r="B24" s="56"/>
      <c r="C24" s="56"/>
      <c r="D24" s="56">
        <v>0</v>
      </c>
      <c r="F24" s="56"/>
      <c r="G24" s="56"/>
      <c r="H24" s="56"/>
      <c r="I24" s="56">
        <v>0</v>
      </c>
    </row>
    <row r="25" spans="1:9" ht="12.75">
      <c r="A25" s="1"/>
      <c r="B25" s="9"/>
      <c r="C25" s="9"/>
      <c r="D25" s="9"/>
      <c r="F25" s="1"/>
      <c r="G25" s="9"/>
      <c r="H25" s="9"/>
      <c r="I25" s="9"/>
    </row>
    <row r="26" spans="1:9" ht="12.75">
      <c r="A26" s="1"/>
      <c r="B26" s="1"/>
      <c r="C26" s="4"/>
      <c r="D26" s="4">
        <f>SUM(D17:D25)</f>
        <v>127</v>
      </c>
      <c r="F26" s="1"/>
      <c r="G26" s="1"/>
      <c r="H26" s="4"/>
      <c r="I26" s="4">
        <f>SUM(I17:I25)</f>
        <v>70</v>
      </c>
    </row>
    <row r="27" spans="2:7" ht="12.75">
      <c r="B27" s="37" t="s">
        <v>187</v>
      </c>
      <c r="G27" s="37" t="s">
        <v>35</v>
      </c>
    </row>
    <row r="28" spans="1:9" ht="12.75">
      <c r="A28" s="3" t="s">
        <v>31</v>
      </c>
      <c r="B28" s="3" t="s">
        <v>32</v>
      </c>
      <c r="C28" s="3" t="s">
        <v>28</v>
      </c>
      <c r="D28" s="3" t="s">
        <v>29</v>
      </c>
      <c r="F28" s="3" t="s">
        <v>31</v>
      </c>
      <c r="G28" s="3" t="s">
        <v>32</v>
      </c>
      <c r="H28" s="3" t="s">
        <v>28</v>
      </c>
      <c r="I28" s="3" t="s">
        <v>29</v>
      </c>
    </row>
    <row r="29" spans="1:9" ht="12.75">
      <c r="A29" s="63"/>
      <c r="B29" s="64" t="s">
        <v>210</v>
      </c>
      <c r="C29" s="63"/>
      <c r="D29" s="63">
        <f>механизаторы!L14</f>
        <v>65</v>
      </c>
      <c r="F29" s="63"/>
      <c r="G29" s="64" t="s">
        <v>208</v>
      </c>
      <c r="H29" s="63"/>
      <c r="I29" s="63">
        <f>механизаторы!L15</f>
        <v>76</v>
      </c>
    </row>
    <row r="30" spans="1:9" ht="12.75">
      <c r="A30" s="63"/>
      <c r="B30" s="64"/>
      <c r="C30" s="63"/>
      <c r="D30" s="63">
        <v>0</v>
      </c>
      <c r="F30" s="63"/>
      <c r="G30" s="64" t="s">
        <v>211</v>
      </c>
      <c r="H30" s="63"/>
      <c r="I30" s="63">
        <f>механизаторы!L16</f>
        <v>57</v>
      </c>
    </row>
    <row r="31" spans="1:9" ht="12.75">
      <c r="A31" s="63"/>
      <c r="B31" s="64"/>
      <c r="C31" s="63"/>
      <c r="D31" s="63">
        <v>0</v>
      </c>
      <c r="F31" s="63"/>
      <c r="G31" s="64" t="s">
        <v>212</v>
      </c>
      <c r="H31" s="63"/>
      <c r="I31" s="63">
        <f>механизаторы!L17</f>
        <v>76</v>
      </c>
    </row>
    <row r="32" spans="1:9" ht="12.75">
      <c r="A32" s="63"/>
      <c r="B32" s="64"/>
      <c r="C32" s="63"/>
      <c r="D32" s="63">
        <v>0</v>
      </c>
      <c r="F32" s="63"/>
      <c r="G32" s="64"/>
      <c r="H32" s="63"/>
      <c r="I32" s="63">
        <v>0</v>
      </c>
    </row>
    <row r="33" spans="1:9" ht="12.75">
      <c r="A33" s="63"/>
      <c r="B33" s="64"/>
      <c r="C33" s="63"/>
      <c r="D33" s="63">
        <v>0</v>
      </c>
      <c r="F33" s="63"/>
      <c r="G33" s="64"/>
      <c r="H33" s="63"/>
      <c r="I33" s="63">
        <v>0</v>
      </c>
    </row>
    <row r="34" spans="1:9" ht="12.75">
      <c r="A34" s="63"/>
      <c r="B34" s="64"/>
      <c r="C34" s="63"/>
      <c r="D34" s="63">
        <v>0</v>
      </c>
      <c r="F34" s="63"/>
      <c r="G34" s="64"/>
      <c r="H34" s="63"/>
      <c r="I34" s="63">
        <v>0</v>
      </c>
    </row>
    <row r="35" spans="1:9" ht="12.75">
      <c r="A35" s="56"/>
      <c r="B35" s="85"/>
      <c r="C35" s="56"/>
      <c r="D35" s="56">
        <v>0</v>
      </c>
      <c r="F35" s="56"/>
      <c r="G35" s="85"/>
      <c r="H35" s="56"/>
      <c r="I35" s="56">
        <v>0</v>
      </c>
    </row>
    <row r="36" spans="1:9" ht="12.75">
      <c r="A36" s="56"/>
      <c r="B36" s="56"/>
      <c r="C36" s="56"/>
      <c r="D36" s="56">
        <v>0</v>
      </c>
      <c r="F36" s="56"/>
      <c r="G36" s="56"/>
      <c r="H36" s="56"/>
      <c r="I36" s="56">
        <v>0</v>
      </c>
    </row>
    <row r="37" spans="1:9" ht="12.75">
      <c r="A37" s="1"/>
      <c r="B37" s="9"/>
      <c r="C37" s="9"/>
      <c r="D37" s="9"/>
      <c r="F37" s="1"/>
      <c r="G37" s="9"/>
      <c r="H37" s="9"/>
      <c r="I37" s="9"/>
    </row>
    <row r="38" spans="1:9" ht="12.75">
      <c r="A38" s="1"/>
      <c r="B38" s="1"/>
      <c r="C38" s="4"/>
      <c r="D38" s="4">
        <f>SUM(D29:D37)</f>
        <v>65</v>
      </c>
      <c r="F38" s="1"/>
      <c r="G38" s="1"/>
      <c r="H38" s="4"/>
      <c r="I38" s="4">
        <f>SUM(I29:I37)</f>
        <v>209</v>
      </c>
    </row>
    <row r="40" spans="2:7" ht="12.75">
      <c r="B40" s="37" t="s">
        <v>214</v>
      </c>
      <c r="G40" s="37" t="s">
        <v>41</v>
      </c>
    </row>
    <row r="41" spans="1:9" ht="12.75">
      <c r="A41" s="3" t="s">
        <v>31</v>
      </c>
      <c r="B41" s="3" t="s">
        <v>32</v>
      </c>
      <c r="C41" s="3" t="s">
        <v>28</v>
      </c>
      <c r="D41" s="3" t="s">
        <v>29</v>
      </c>
      <c r="F41" s="3" t="s">
        <v>31</v>
      </c>
      <c r="G41" s="3" t="s">
        <v>32</v>
      </c>
      <c r="H41" s="3" t="s">
        <v>28</v>
      </c>
      <c r="I41" s="3" t="s">
        <v>29</v>
      </c>
    </row>
    <row r="42" spans="1:9" ht="12.75">
      <c r="A42" s="63"/>
      <c r="B42" s="64" t="s">
        <v>215</v>
      </c>
      <c r="C42" s="63"/>
      <c r="D42" s="63">
        <f>механизаторы!L18</f>
        <v>59</v>
      </c>
      <c r="F42" s="63"/>
      <c r="G42" s="64" t="s">
        <v>232</v>
      </c>
      <c r="H42" s="63"/>
      <c r="I42" s="63">
        <f>механизаторы!L19</f>
        <v>63</v>
      </c>
    </row>
    <row r="43" spans="1:9" ht="12.75">
      <c r="A43" s="63"/>
      <c r="B43" s="64"/>
      <c r="C43" s="63"/>
      <c r="D43" s="63">
        <v>0</v>
      </c>
      <c r="F43" s="63"/>
      <c r="G43" s="64" t="s">
        <v>233</v>
      </c>
      <c r="H43" s="63"/>
      <c r="I43" s="63">
        <f>механизаторы!L20</f>
        <v>61</v>
      </c>
    </row>
    <row r="44" spans="1:9" ht="12.75">
      <c r="A44" s="63"/>
      <c r="B44" s="64"/>
      <c r="C44" s="63"/>
      <c r="D44" s="63">
        <v>0</v>
      </c>
      <c r="F44" s="63"/>
      <c r="G44" s="64" t="s">
        <v>234</v>
      </c>
      <c r="H44" s="63"/>
      <c r="I44" s="63">
        <f>механизаторы!L21</f>
        <v>64</v>
      </c>
    </row>
    <row r="45" spans="1:9" ht="12.75">
      <c r="A45" s="63"/>
      <c r="B45" s="64"/>
      <c r="C45" s="63"/>
      <c r="D45" s="63">
        <v>0</v>
      </c>
      <c r="F45" s="63"/>
      <c r="G45" s="64"/>
      <c r="H45" s="63"/>
      <c r="I45" s="63">
        <v>0</v>
      </c>
    </row>
    <row r="46" spans="1:9" ht="12.75">
      <c r="A46" s="63"/>
      <c r="B46" s="64"/>
      <c r="C46" s="63"/>
      <c r="D46" s="63">
        <v>0</v>
      </c>
      <c r="F46" s="63"/>
      <c r="G46" s="64"/>
      <c r="H46" s="63"/>
      <c r="I46" s="63">
        <v>0</v>
      </c>
    </row>
    <row r="47" spans="1:9" ht="12.75">
      <c r="A47" s="63"/>
      <c r="B47" s="64"/>
      <c r="C47" s="63"/>
      <c r="D47" s="63">
        <v>0</v>
      </c>
      <c r="F47" s="63"/>
      <c r="G47" s="64"/>
      <c r="H47" s="63"/>
      <c r="I47" s="63">
        <v>0</v>
      </c>
    </row>
    <row r="48" spans="1:9" ht="12.75">
      <c r="A48" s="56"/>
      <c r="B48" s="85"/>
      <c r="C48" s="56"/>
      <c r="D48" s="56">
        <v>0</v>
      </c>
      <c r="F48" s="56"/>
      <c r="G48" s="85"/>
      <c r="H48" s="56"/>
      <c r="I48" s="56">
        <v>0</v>
      </c>
    </row>
    <row r="49" spans="1:9" ht="12.75">
      <c r="A49" s="56"/>
      <c r="B49" s="56"/>
      <c r="C49" s="56"/>
      <c r="D49" s="56">
        <v>0</v>
      </c>
      <c r="F49" s="56"/>
      <c r="G49" s="56"/>
      <c r="H49" s="56"/>
      <c r="I49" s="56">
        <v>0</v>
      </c>
    </row>
    <row r="50" spans="1:9" ht="12.75">
      <c r="A50" s="1"/>
      <c r="B50" s="9"/>
      <c r="C50" s="9"/>
      <c r="D50" s="9"/>
      <c r="F50" s="1"/>
      <c r="G50" s="9"/>
      <c r="H50" s="9"/>
      <c r="I50" s="9"/>
    </row>
    <row r="51" spans="1:9" ht="12.75">
      <c r="A51" s="1"/>
      <c r="B51" s="1"/>
      <c r="C51" s="4"/>
      <c r="D51" s="4">
        <f>SUM(D42:D50)</f>
        <v>59</v>
      </c>
      <c r="F51" s="1"/>
      <c r="G51" s="1"/>
      <c r="H51" s="4"/>
      <c r="I51" s="4">
        <f>SUM(I42:I50)</f>
        <v>188</v>
      </c>
    </row>
    <row r="53" spans="2:7" ht="12.75">
      <c r="B53" s="37" t="s">
        <v>238</v>
      </c>
      <c r="G53" s="37" t="s">
        <v>33</v>
      </c>
    </row>
    <row r="54" spans="1:9" ht="12.75">
      <c r="A54" s="3" t="s">
        <v>31</v>
      </c>
      <c r="B54" s="3" t="s">
        <v>32</v>
      </c>
      <c r="C54" s="3" t="s">
        <v>28</v>
      </c>
      <c r="D54" s="3" t="s">
        <v>29</v>
      </c>
      <c r="F54" s="3" t="s">
        <v>31</v>
      </c>
      <c r="G54" s="3" t="s">
        <v>32</v>
      </c>
      <c r="H54" s="3" t="s">
        <v>28</v>
      </c>
      <c r="I54" s="3" t="s">
        <v>29</v>
      </c>
    </row>
    <row r="55" spans="1:9" ht="12.75">
      <c r="A55" s="63"/>
      <c r="B55" s="64" t="s">
        <v>248</v>
      </c>
      <c r="C55" s="63"/>
      <c r="D55" s="63">
        <f>механизаторы!L22</f>
        <v>79</v>
      </c>
      <c r="F55" s="63"/>
      <c r="G55" s="64" t="s">
        <v>261</v>
      </c>
      <c r="H55" s="63"/>
      <c r="I55" s="63">
        <f>механизаторы!L24</f>
        <v>85</v>
      </c>
    </row>
    <row r="56" spans="1:9" ht="12.75">
      <c r="A56" s="63"/>
      <c r="B56" s="64" t="s">
        <v>249</v>
      </c>
      <c r="C56" s="63"/>
      <c r="D56" s="63">
        <f>механизаторы!L23</f>
        <v>82</v>
      </c>
      <c r="F56" s="63"/>
      <c r="G56" s="64" t="s">
        <v>262</v>
      </c>
      <c r="H56" s="63"/>
      <c r="I56" s="63">
        <f>механизаторы!L25</f>
        <v>120</v>
      </c>
    </row>
    <row r="57" spans="1:9" ht="12.75">
      <c r="A57" s="63"/>
      <c r="B57" s="64"/>
      <c r="C57" s="63"/>
      <c r="D57" s="63">
        <v>0</v>
      </c>
      <c r="F57" s="63"/>
      <c r="G57" s="64" t="s">
        <v>263</v>
      </c>
      <c r="H57" s="63"/>
      <c r="I57" s="63">
        <f>механизаторы!L26</f>
        <v>98</v>
      </c>
    </row>
    <row r="58" spans="1:9" ht="12.75">
      <c r="A58" s="63"/>
      <c r="B58" s="64"/>
      <c r="C58" s="63"/>
      <c r="D58" s="63">
        <v>0</v>
      </c>
      <c r="F58" s="63"/>
      <c r="G58" s="64"/>
      <c r="H58" s="63"/>
      <c r="I58" s="63">
        <v>0</v>
      </c>
    </row>
    <row r="59" spans="1:9" ht="12.75">
      <c r="A59" s="63"/>
      <c r="B59" s="64"/>
      <c r="C59" s="63"/>
      <c r="D59" s="63">
        <v>0</v>
      </c>
      <c r="F59" s="63"/>
      <c r="G59" s="64"/>
      <c r="H59" s="63"/>
      <c r="I59" s="63">
        <v>0</v>
      </c>
    </row>
    <row r="60" spans="1:9" ht="12.75">
      <c r="A60" s="63"/>
      <c r="B60" s="64"/>
      <c r="C60" s="63"/>
      <c r="D60" s="63">
        <v>0</v>
      </c>
      <c r="F60" s="63"/>
      <c r="G60" s="64"/>
      <c r="H60" s="63"/>
      <c r="I60" s="63">
        <v>0</v>
      </c>
    </row>
    <row r="61" spans="1:9" ht="12.75">
      <c r="A61" s="56"/>
      <c r="B61" s="85"/>
      <c r="C61" s="56"/>
      <c r="D61" s="56">
        <v>0</v>
      </c>
      <c r="F61" s="56"/>
      <c r="G61" s="85"/>
      <c r="H61" s="56"/>
      <c r="I61" s="56">
        <v>0</v>
      </c>
    </row>
    <row r="62" spans="1:9" ht="12.75">
      <c r="A62" s="56"/>
      <c r="B62" s="56"/>
      <c r="C62" s="56"/>
      <c r="D62" s="56">
        <v>0</v>
      </c>
      <c r="F62" s="56"/>
      <c r="G62" s="56"/>
      <c r="H62" s="56"/>
      <c r="I62" s="56">
        <v>0</v>
      </c>
    </row>
    <row r="63" spans="1:9" ht="12.75">
      <c r="A63" s="1"/>
      <c r="B63" s="9"/>
      <c r="C63" s="9"/>
      <c r="D63" s="9"/>
      <c r="F63" s="1"/>
      <c r="G63" s="9"/>
      <c r="H63" s="9"/>
      <c r="I63" s="9"/>
    </row>
    <row r="64" spans="1:9" ht="12.75">
      <c r="A64" s="1"/>
      <c r="B64" s="1"/>
      <c r="C64" s="4"/>
      <c r="D64" s="4">
        <f>SUM(D55:D63)</f>
        <v>161</v>
      </c>
      <c r="F64" s="1"/>
      <c r="G64" s="1"/>
      <c r="H64" s="4"/>
      <c r="I64" s="4">
        <f>SUM(I55:I63)</f>
        <v>303</v>
      </c>
    </row>
    <row r="66" ht="12.75">
      <c r="B66" s="37" t="s">
        <v>265</v>
      </c>
    </row>
    <row r="67" spans="1:4" ht="12.75">
      <c r="A67" s="3" t="s">
        <v>31</v>
      </c>
      <c r="B67" s="3" t="s">
        <v>32</v>
      </c>
      <c r="C67" s="3" t="s">
        <v>28</v>
      </c>
      <c r="D67" s="3" t="s">
        <v>29</v>
      </c>
    </row>
    <row r="68" spans="1:4" ht="12.75">
      <c r="A68" s="63"/>
      <c r="B68" s="64" t="s">
        <v>269</v>
      </c>
      <c r="C68" s="63"/>
      <c r="D68" s="63">
        <f>механизаторы!L27</f>
        <v>66</v>
      </c>
    </row>
    <row r="69" spans="1:4" ht="12.75">
      <c r="A69" s="63"/>
      <c r="B69" s="64" t="s">
        <v>270</v>
      </c>
      <c r="C69" s="63"/>
      <c r="D69" s="63">
        <f>механизаторы!L28</f>
        <v>60</v>
      </c>
    </row>
    <row r="70" spans="1:4" ht="12.75">
      <c r="A70" s="63"/>
      <c r="B70" s="64" t="s">
        <v>271</v>
      </c>
      <c r="C70" s="63"/>
      <c r="D70" s="63">
        <f>механизаторы!L29</f>
        <v>62</v>
      </c>
    </row>
    <row r="71" spans="1:4" ht="12.75">
      <c r="A71" s="63"/>
      <c r="B71" s="64"/>
      <c r="C71" s="63"/>
      <c r="D71" s="63">
        <v>0</v>
      </c>
    </row>
    <row r="72" spans="1:4" ht="12.75">
      <c r="A72" s="63"/>
      <c r="B72" s="64"/>
      <c r="C72" s="63"/>
      <c r="D72" s="63">
        <v>0</v>
      </c>
    </row>
    <row r="73" spans="1:4" ht="12.75">
      <c r="A73" s="63"/>
      <c r="B73" s="64"/>
      <c r="C73" s="63"/>
      <c r="D73" s="63">
        <v>0</v>
      </c>
    </row>
    <row r="74" spans="1:4" ht="12.75">
      <c r="A74" s="56"/>
      <c r="B74" s="85"/>
      <c r="C74" s="56"/>
      <c r="D74" s="56">
        <v>0</v>
      </c>
    </row>
    <row r="75" spans="1:4" ht="12.75">
      <c r="A75" s="56"/>
      <c r="B75" s="56"/>
      <c r="C75" s="56"/>
      <c r="D75" s="56">
        <v>0</v>
      </c>
    </row>
    <row r="76" spans="1:4" ht="12.75">
      <c r="A76" s="1"/>
      <c r="B76" s="9"/>
      <c r="C76" s="9"/>
      <c r="D76" s="9"/>
    </row>
    <row r="77" spans="1:4" ht="12.75">
      <c r="A77" s="1"/>
      <c r="B77" s="1"/>
      <c r="C77" s="4"/>
      <c r="D77" s="4">
        <f>SUM(D68:D76)</f>
        <v>188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4.8515625" style="0" customWidth="1"/>
    <col min="2" max="2" width="39.00390625" style="0" customWidth="1"/>
    <col min="3" max="3" width="14.8515625" style="0" hidden="1" customWidth="1"/>
    <col min="4" max="4" width="12.8515625" style="0" customWidth="1"/>
    <col min="6" max="6" width="7.57421875" style="0" customWidth="1"/>
    <col min="11" max="11" width="7.8515625" style="0" customWidth="1"/>
    <col min="12" max="12" width="7.7109375" style="0" customWidth="1"/>
  </cols>
  <sheetData>
    <row r="1" ht="15.75">
      <c r="N1" s="28"/>
    </row>
    <row r="2" spans="1:9" ht="18">
      <c r="A2" s="213" t="s">
        <v>80</v>
      </c>
      <c r="B2" s="214"/>
      <c r="C2" s="214"/>
      <c r="D2" s="214"/>
      <c r="E2" s="214"/>
      <c r="F2" s="214"/>
      <c r="G2" s="29"/>
      <c r="H2" s="29"/>
      <c r="I2" s="29"/>
    </row>
    <row r="3" spans="1:9" ht="18">
      <c r="A3" s="215" t="s">
        <v>62</v>
      </c>
      <c r="B3" s="214"/>
      <c r="C3" s="214"/>
      <c r="D3" s="214"/>
      <c r="E3" s="214"/>
      <c r="F3" s="214"/>
      <c r="G3" s="30"/>
      <c r="H3" s="30"/>
      <c r="I3" s="30"/>
    </row>
    <row r="4" spans="1:9" ht="18.75">
      <c r="A4" s="216" t="s">
        <v>115</v>
      </c>
      <c r="B4" s="214"/>
      <c r="C4" s="214"/>
      <c r="D4" s="214"/>
      <c r="E4" s="214"/>
      <c r="F4" s="214"/>
      <c r="G4" s="30"/>
      <c r="H4" s="30"/>
      <c r="I4" s="30"/>
    </row>
    <row r="5" spans="2:4" ht="18">
      <c r="B5" s="30"/>
      <c r="D5" s="37" t="s">
        <v>774</v>
      </c>
    </row>
    <row r="7" spans="1:16" ht="47.25" customHeight="1">
      <c r="A7" s="136"/>
      <c r="B7" s="139" t="s">
        <v>37</v>
      </c>
      <c r="C7" s="140" t="s">
        <v>67</v>
      </c>
      <c r="D7" s="140" t="s">
        <v>85</v>
      </c>
      <c r="E7" s="31"/>
      <c r="G7" s="59"/>
      <c r="H7" s="59"/>
      <c r="I7" s="31"/>
      <c r="J7" s="31"/>
      <c r="K7" s="59"/>
      <c r="L7" s="31"/>
      <c r="M7" s="31"/>
      <c r="N7" s="31"/>
      <c r="O7" s="31"/>
      <c r="P7" s="60"/>
    </row>
    <row r="8" spans="1:16" ht="30.75" customHeight="1">
      <c r="A8" s="138">
        <v>1</v>
      </c>
      <c r="B8" s="137" t="s">
        <v>46</v>
      </c>
      <c r="C8" s="138"/>
      <c r="D8" s="136">
        <f>'мех 1-2 гр'!I64</f>
        <v>303</v>
      </c>
      <c r="E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4" ht="33" customHeight="1">
      <c r="A9" s="138">
        <v>2</v>
      </c>
      <c r="B9" s="137" t="s">
        <v>22</v>
      </c>
      <c r="C9" s="138"/>
      <c r="D9" s="136">
        <f>'мех 1-2 гр'!D13</f>
        <v>270</v>
      </c>
    </row>
    <row r="10" spans="1:16" ht="31.5" customHeight="1">
      <c r="A10" s="138">
        <v>3</v>
      </c>
      <c r="B10" s="137" t="s">
        <v>2</v>
      </c>
      <c r="C10" s="138"/>
      <c r="D10" s="136">
        <f>'мех 1-2 гр'!I38</f>
        <v>209</v>
      </c>
      <c r="E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5.25" customHeight="1">
      <c r="A11" s="138">
        <v>4</v>
      </c>
      <c r="B11" s="137" t="s">
        <v>19</v>
      </c>
      <c r="C11" s="138"/>
      <c r="D11" s="136">
        <f>'мех 1-2 гр'!I13</f>
        <v>191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8.5" customHeight="1">
      <c r="A12" s="138">
        <v>5</v>
      </c>
      <c r="B12" s="137" t="s">
        <v>13</v>
      </c>
      <c r="C12" s="138"/>
      <c r="D12" s="136">
        <f>'мех 1-2 гр'!I51</f>
        <v>188</v>
      </c>
      <c r="E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7.75" customHeight="1">
      <c r="A13" s="138">
        <v>6</v>
      </c>
      <c r="B13" s="137" t="s">
        <v>5</v>
      </c>
      <c r="C13" s="138"/>
      <c r="D13" s="136">
        <f>'мех 1-2 гр'!D77</f>
        <v>188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4" ht="26.25" customHeight="1">
      <c r="A14" s="138">
        <v>7</v>
      </c>
      <c r="B14" s="138" t="s">
        <v>26</v>
      </c>
      <c r="C14" s="138"/>
      <c r="D14" s="136">
        <f>'мех 1-2 гр'!D64</f>
        <v>161</v>
      </c>
    </row>
    <row r="15" spans="1:16" ht="25.5" customHeight="1">
      <c r="A15" s="138">
        <v>8</v>
      </c>
      <c r="B15" s="137" t="s">
        <v>4</v>
      </c>
      <c r="C15" s="138"/>
      <c r="D15" s="136">
        <f>'мех 1-2 гр'!D26</f>
        <v>127</v>
      </c>
      <c r="E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23.25" customHeight="1">
      <c r="A16" s="138">
        <v>9</v>
      </c>
      <c r="B16" s="137" t="s">
        <v>25</v>
      </c>
      <c r="C16" s="138"/>
      <c r="D16" s="136">
        <f>'мех 1-2 гр'!I26</f>
        <v>70</v>
      </c>
      <c r="E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32.25" customHeight="1">
      <c r="A17" s="138">
        <v>10</v>
      </c>
      <c r="B17" s="137" t="s">
        <v>16</v>
      </c>
      <c r="C17" s="138"/>
      <c r="D17" s="136">
        <f>'мех 1-2 гр'!D51</f>
        <v>59</v>
      </c>
      <c r="E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4" ht="18">
      <c r="A18" s="30"/>
      <c r="B18" s="30"/>
      <c r="C18" s="30"/>
      <c r="D18" s="183"/>
    </row>
    <row r="19" ht="15">
      <c r="D19" s="14"/>
    </row>
    <row r="20" ht="15">
      <c r="D20" s="14"/>
    </row>
    <row r="21" ht="15">
      <c r="D21" s="14"/>
    </row>
    <row r="22" ht="15">
      <c r="D22" s="14"/>
    </row>
    <row r="23" ht="15">
      <c r="D23" s="14"/>
    </row>
    <row r="24" ht="15">
      <c r="D24" s="14"/>
    </row>
    <row r="25" ht="15">
      <c r="D25" s="14"/>
    </row>
    <row r="26" ht="15">
      <c r="D26" s="15"/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7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J26" sqref="J26:J27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3" width="11.57421875" style="0" customWidth="1"/>
    <col min="4" max="4" width="8.00390625" style="0" customWidth="1"/>
    <col min="6" max="6" width="7.57421875" style="0" customWidth="1"/>
    <col min="11" max="11" width="7.8515625" style="0" customWidth="1"/>
    <col min="12" max="12" width="7.7109375" style="0" customWidth="1"/>
  </cols>
  <sheetData>
    <row r="1" ht="15.75">
      <c r="N1" s="28"/>
    </row>
    <row r="2" spans="1:9" ht="18">
      <c r="A2" s="213" t="s">
        <v>80</v>
      </c>
      <c r="B2" s="214"/>
      <c r="C2" s="214"/>
      <c r="D2" s="214"/>
      <c r="E2" s="214"/>
      <c r="F2" s="214"/>
      <c r="G2" s="29"/>
      <c r="H2" s="29"/>
      <c r="I2" s="29"/>
    </row>
    <row r="3" spans="1:9" ht="18">
      <c r="A3" s="215" t="s">
        <v>62</v>
      </c>
      <c r="B3" s="214"/>
      <c r="C3" s="214"/>
      <c r="D3" s="214"/>
      <c r="E3" s="214"/>
      <c r="F3" s="214"/>
      <c r="G3" s="30"/>
      <c r="H3" s="30"/>
      <c r="I3" s="30"/>
    </row>
    <row r="4" spans="1:9" ht="18.75">
      <c r="A4" s="216" t="s">
        <v>73</v>
      </c>
      <c r="B4" s="214"/>
      <c r="C4" s="214"/>
      <c r="D4" s="214"/>
      <c r="E4" s="214"/>
      <c r="F4" s="214"/>
      <c r="G4" s="30"/>
      <c r="H4" s="30"/>
      <c r="I4" s="30"/>
    </row>
    <row r="5" ht="18">
      <c r="B5" s="30"/>
    </row>
    <row r="7" spans="1:16" ht="28.5" customHeight="1">
      <c r="A7" s="2"/>
      <c r="B7" s="58" t="s">
        <v>37</v>
      </c>
      <c r="C7" s="46" t="s">
        <v>67</v>
      </c>
      <c r="D7" s="11" t="s">
        <v>85</v>
      </c>
      <c r="E7" s="31"/>
      <c r="G7" s="59"/>
      <c r="H7" s="59"/>
      <c r="I7" s="31"/>
      <c r="J7" s="31"/>
      <c r="K7" s="59"/>
      <c r="L7" s="31"/>
      <c r="M7" s="31"/>
      <c r="N7" s="31"/>
      <c r="O7" s="31"/>
      <c r="P7" s="60"/>
    </row>
    <row r="8" spans="1:16" ht="12.75">
      <c r="A8" s="1">
        <v>5</v>
      </c>
      <c r="B8" s="61" t="s">
        <v>47</v>
      </c>
      <c r="C8" s="186" t="s">
        <v>777</v>
      </c>
      <c r="D8" s="117">
        <v>85</v>
      </c>
      <c r="E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>
      <c r="A9" s="1">
        <v>14</v>
      </c>
      <c r="B9" s="61" t="s">
        <v>13</v>
      </c>
      <c r="C9" s="186" t="s">
        <v>775</v>
      </c>
      <c r="D9" s="117">
        <v>67</v>
      </c>
      <c r="E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2.75">
      <c r="A10" s="1"/>
      <c r="B10" s="61" t="s">
        <v>46</v>
      </c>
      <c r="C10" s="186" t="s">
        <v>776</v>
      </c>
      <c r="D10" s="117"/>
      <c r="E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1">
        <v>4</v>
      </c>
      <c r="B11" s="16" t="s">
        <v>0</v>
      </c>
      <c r="C11" s="186" t="s">
        <v>778</v>
      </c>
      <c r="D11" s="117">
        <v>90</v>
      </c>
      <c r="E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1">
        <v>17</v>
      </c>
      <c r="B12" s="61" t="s">
        <v>15</v>
      </c>
      <c r="C12" s="186" t="s">
        <v>779</v>
      </c>
      <c r="D12" s="117">
        <v>64</v>
      </c>
      <c r="E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1">
        <v>13</v>
      </c>
      <c r="B13" s="16" t="s">
        <v>1</v>
      </c>
      <c r="C13" s="186" t="s">
        <v>775</v>
      </c>
      <c r="D13" s="117">
        <v>68</v>
      </c>
      <c r="E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1">
        <v>18</v>
      </c>
      <c r="B14" s="61" t="s">
        <v>45</v>
      </c>
      <c r="C14" s="186" t="s">
        <v>779</v>
      </c>
      <c r="D14" s="117">
        <v>63</v>
      </c>
      <c r="E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1">
        <v>8</v>
      </c>
      <c r="B15" s="61" t="s">
        <v>16</v>
      </c>
      <c r="C15" s="186" t="s">
        <v>780</v>
      </c>
      <c r="D15" s="117">
        <v>76</v>
      </c>
      <c r="E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1">
        <v>15</v>
      </c>
      <c r="B16" s="16" t="s">
        <v>2</v>
      </c>
      <c r="C16" s="186" t="s">
        <v>775</v>
      </c>
      <c r="D16" s="117">
        <v>66</v>
      </c>
      <c r="E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1">
        <v>20</v>
      </c>
      <c r="B17" s="61" t="s">
        <v>17</v>
      </c>
      <c r="C17" s="186" t="s">
        <v>783</v>
      </c>
      <c r="D17" s="117">
        <v>61</v>
      </c>
      <c r="E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1">
        <v>7</v>
      </c>
      <c r="B18" s="16" t="s">
        <v>3</v>
      </c>
      <c r="C18" s="186" t="s">
        <v>781</v>
      </c>
      <c r="D18" s="117">
        <v>79</v>
      </c>
      <c r="E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1">
        <v>19</v>
      </c>
      <c r="B19" s="16" t="s">
        <v>4</v>
      </c>
      <c r="C19" s="186" t="s">
        <v>782</v>
      </c>
      <c r="D19" s="117">
        <v>62</v>
      </c>
      <c r="E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1">
        <v>2</v>
      </c>
      <c r="B20" s="61" t="s">
        <v>25</v>
      </c>
      <c r="C20" s="186" t="s">
        <v>784</v>
      </c>
      <c r="D20" s="117">
        <v>108</v>
      </c>
      <c r="E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1"/>
      <c r="B21" s="61" t="s">
        <v>18</v>
      </c>
      <c r="C21" s="185"/>
      <c r="D21" s="11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1">
        <v>9</v>
      </c>
      <c r="B22" s="61" t="s">
        <v>19</v>
      </c>
      <c r="C22" s="186" t="s">
        <v>785</v>
      </c>
      <c r="D22" s="117">
        <v>74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>
      <c r="A23" s="1">
        <v>11</v>
      </c>
      <c r="B23" s="16" t="s">
        <v>5</v>
      </c>
      <c r="C23" s="186" t="s">
        <v>786</v>
      </c>
      <c r="D23" s="117">
        <v>70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4" ht="12.75">
      <c r="A24" s="1">
        <v>16</v>
      </c>
      <c r="B24" s="61" t="s">
        <v>20</v>
      </c>
      <c r="C24" s="186" t="s">
        <v>775</v>
      </c>
      <c r="D24" s="117">
        <v>65</v>
      </c>
    </row>
    <row r="25" spans="1:4" ht="13.5" customHeight="1">
      <c r="A25" s="1">
        <v>21</v>
      </c>
      <c r="B25" s="36" t="s">
        <v>26</v>
      </c>
      <c r="C25" s="186" t="s">
        <v>469</v>
      </c>
      <c r="D25" s="117">
        <v>60</v>
      </c>
    </row>
    <row r="26" spans="1:4" ht="12.75">
      <c r="A26" s="1">
        <v>6</v>
      </c>
      <c r="B26" s="16" t="s">
        <v>6</v>
      </c>
      <c r="C26" s="186" t="s">
        <v>777</v>
      </c>
      <c r="D26" s="117">
        <v>82</v>
      </c>
    </row>
    <row r="27" spans="1:4" ht="12.75">
      <c r="A27" s="1"/>
      <c r="B27" s="16" t="s">
        <v>9</v>
      </c>
      <c r="C27" s="185"/>
      <c r="D27" s="117"/>
    </row>
    <row r="28" spans="1:4" ht="12.75">
      <c r="A28" s="1"/>
      <c r="B28" s="61" t="s">
        <v>21</v>
      </c>
      <c r="C28" s="185"/>
      <c r="D28" s="117"/>
    </row>
    <row r="29" spans="1:4" ht="12.75">
      <c r="A29" s="1"/>
      <c r="B29" s="16" t="s">
        <v>7</v>
      </c>
      <c r="C29" s="185"/>
      <c r="D29" s="117"/>
    </row>
    <row r="30" spans="1:4" ht="15">
      <c r="A30" s="1">
        <v>1</v>
      </c>
      <c r="B30" s="16" t="s">
        <v>8</v>
      </c>
      <c r="C30" s="186" t="s">
        <v>787</v>
      </c>
      <c r="D30" s="184">
        <v>120</v>
      </c>
    </row>
    <row r="31" spans="1:4" ht="15">
      <c r="A31" s="1">
        <v>3</v>
      </c>
      <c r="B31" s="61" t="s">
        <v>22</v>
      </c>
      <c r="C31" s="186" t="s">
        <v>778</v>
      </c>
      <c r="D31" s="184">
        <v>98</v>
      </c>
    </row>
    <row r="32" spans="1:4" ht="15">
      <c r="A32" s="1"/>
      <c r="B32" s="61" t="s">
        <v>14</v>
      </c>
      <c r="C32" s="185"/>
      <c r="D32" s="184"/>
    </row>
    <row r="33" spans="1:4" ht="15">
      <c r="A33" s="1">
        <v>10</v>
      </c>
      <c r="B33" s="61" t="s">
        <v>23</v>
      </c>
      <c r="C33" s="186" t="s">
        <v>785</v>
      </c>
      <c r="D33" s="184">
        <v>72</v>
      </c>
    </row>
    <row r="34" spans="1:4" ht="15">
      <c r="A34" s="1">
        <v>12</v>
      </c>
      <c r="B34" s="61" t="s">
        <v>24</v>
      </c>
      <c r="C34" s="186" t="s">
        <v>775</v>
      </c>
      <c r="D34" s="184">
        <v>69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ht="15">
      <c r="D43" s="15"/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7" min="1" max="2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O17" sqref="O17"/>
    </sheetView>
  </sheetViews>
  <sheetFormatPr defaultColWidth="9.140625" defaultRowHeight="12.75"/>
  <cols>
    <col min="1" max="1" width="7.140625" style="0" hidden="1" customWidth="1"/>
    <col min="2" max="2" width="21.00390625" style="0" customWidth="1"/>
    <col min="3" max="3" width="16.7109375" style="0" customWidth="1"/>
    <col min="4" max="4" width="6.57421875" style="0" customWidth="1"/>
    <col min="5" max="5" width="5.140625" style="0" customWidth="1"/>
    <col min="6" max="6" width="5.8515625" style="0" customWidth="1"/>
    <col min="7" max="7" width="8.140625" style="0" customWidth="1"/>
    <col min="8" max="8" width="5.8515625" style="0" customWidth="1"/>
    <col min="10" max="10" width="6.7109375" style="0" customWidth="1"/>
    <col min="12" max="12" width="9.8515625" style="0" customWidth="1"/>
  </cols>
  <sheetData>
    <row r="1" spans="1:12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>
      <c r="A2" s="12"/>
      <c r="B2" s="12"/>
      <c r="C2" s="209" t="s">
        <v>59</v>
      </c>
      <c r="D2" s="209"/>
      <c r="E2" s="209"/>
      <c r="F2" s="209"/>
      <c r="G2" s="209"/>
      <c r="H2" s="209"/>
      <c r="I2" s="209"/>
      <c r="J2" s="209"/>
      <c r="K2" s="209"/>
      <c r="L2" t="s">
        <v>102</v>
      </c>
    </row>
    <row r="3" spans="1:7" ht="12.75" customHeight="1">
      <c r="A3" s="12"/>
      <c r="B3" s="12"/>
      <c r="C3" s="13"/>
      <c r="F3" s="13"/>
      <c r="G3" s="13"/>
    </row>
    <row r="5" spans="1:12" ht="12.75" customHeight="1">
      <c r="A5" s="207" t="s">
        <v>79</v>
      </c>
      <c r="B5" s="226" t="s">
        <v>32</v>
      </c>
      <c r="C5" s="226" t="s">
        <v>37</v>
      </c>
      <c r="D5" s="247" t="s">
        <v>60</v>
      </c>
      <c r="E5" s="203"/>
      <c r="F5" s="243" t="s">
        <v>29</v>
      </c>
      <c r="G5" s="245" t="s">
        <v>70</v>
      </c>
      <c r="H5" s="243" t="s">
        <v>29</v>
      </c>
      <c r="I5" s="245" t="s">
        <v>58</v>
      </c>
      <c r="J5" s="249" t="s">
        <v>29</v>
      </c>
      <c r="K5" s="249" t="s">
        <v>53</v>
      </c>
      <c r="L5" s="200" t="s">
        <v>29</v>
      </c>
    </row>
    <row r="6" spans="1:12" ht="22.5" customHeight="1">
      <c r="A6" s="208"/>
      <c r="B6" s="208"/>
      <c r="C6" s="208"/>
      <c r="D6" s="204"/>
      <c r="E6" s="206"/>
      <c r="F6" s="244"/>
      <c r="G6" s="246"/>
      <c r="H6" s="244"/>
      <c r="I6" s="246"/>
      <c r="J6" s="250"/>
      <c r="K6" s="250"/>
      <c r="L6" s="251"/>
    </row>
    <row r="7" spans="1:12" ht="12.75">
      <c r="A7" s="25"/>
      <c r="B7" s="26" t="str">
        <f>'мех 1-2 гр'!B4</f>
        <v>Шукшин Фярид</v>
      </c>
      <c r="C7" s="27" t="str">
        <f>'мех 1-2 гр'!B2</f>
        <v>Сосновоборский</v>
      </c>
      <c r="D7" s="35" t="s">
        <v>747</v>
      </c>
      <c r="E7" s="40">
        <v>120</v>
      </c>
      <c r="F7" s="6">
        <f>E7*1.5</f>
        <v>180</v>
      </c>
      <c r="G7" s="40">
        <v>24.15</v>
      </c>
      <c r="H7" s="6">
        <v>74</v>
      </c>
      <c r="I7" s="40">
        <v>16</v>
      </c>
      <c r="J7" s="6">
        <v>68</v>
      </c>
      <c r="K7" s="6">
        <f>J7+H7+F7</f>
        <v>322</v>
      </c>
      <c r="L7" s="40">
        <v>108</v>
      </c>
    </row>
    <row r="8" spans="1:12" ht="12.75">
      <c r="A8" s="25"/>
      <c r="B8" s="26" t="str">
        <f>'мех 1-2 гр'!B5</f>
        <v>Абжалимов Зиннят</v>
      </c>
      <c r="C8" s="35" t="s">
        <v>106</v>
      </c>
      <c r="D8" s="35" t="s">
        <v>748</v>
      </c>
      <c r="E8" s="40">
        <v>79</v>
      </c>
      <c r="F8" s="6">
        <f aca="true" t="shared" si="0" ref="F8:F31">E8*1.5</f>
        <v>118.5</v>
      </c>
      <c r="G8" s="40">
        <v>26.44</v>
      </c>
      <c r="H8" s="6">
        <v>69</v>
      </c>
      <c r="I8" s="40">
        <v>17</v>
      </c>
      <c r="J8" s="6">
        <v>74</v>
      </c>
      <c r="K8" s="6">
        <f aca="true" t="shared" si="1" ref="K8:K25">J8+H8+F8</f>
        <v>261.5</v>
      </c>
      <c r="L8" s="40">
        <v>72</v>
      </c>
    </row>
    <row r="9" spans="1:12" ht="12.75">
      <c r="A9" s="26"/>
      <c r="B9" s="26" t="str">
        <f>'мех 1-2 гр'!B6</f>
        <v>Саксонов Руслан</v>
      </c>
      <c r="C9" s="35" t="s">
        <v>106</v>
      </c>
      <c r="D9" s="35" t="s">
        <v>749</v>
      </c>
      <c r="E9" s="40">
        <v>108</v>
      </c>
      <c r="F9" s="6">
        <f t="shared" si="0"/>
        <v>162</v>
      </c>
      <c r="G9" s="27">
        <v>28.19</v>
      </c>
      <c r="H9" s="8">
        <v>68</v>
      </c>
      <c r="I9" s="27">
        <v>18</v>
      </c>
      <c r="J9" s="8">
        <v>82</v>
      </c>
      <c r="K9" s="6">
        <f t="shared" si="1"/>
        <v>312</v>
      </c>
      <c r="L9" s="27">
        <v>90</v>
      </c>
    </row>
    <row r="10" spans="1:12" ht="12.75">
      <c r="A10" s="25"/>
      <c r="B10" s="26" t="str">
        <f>'мех 1-2 гр'!G4</f>
        <v>Кирасиров Ренат</v>
      </c>
      <c r="C10" s="35" t="s">
        <v>116</v>
      </c>
      <c r="D10" s="35" t="s">
        <v>750</v>
      </c>
      <c r="E10" s="40">
        <v>58</v>
      </c>
      <c r="F10" s="6">
        <f t="shared" si="0"/>
        <v>87</v>
      </c>
      <c r="G10" s="40">
        <v>24.26</v>
      </c>
      <c r="H10" s="6">
        <v>72</v>
      </c>
      <c r="I10" s="40">
        <v>18</v>
      </c>
      <c r="J10" s="6">
        <v>82</v>
      </c>
      <c r="K10" s="6">
        <f t="shared" si="1"/>
        <v>241</v>
      </c>
      <c r="L10" s="40">
        <v>67</v>
      </c>
    </row>
    <row r="11" spans="1:12" ht="12.75">
      <c r="A11" s="25"/>
      <c r="B11" s="26" t="str">
        <f>'мех 1-2 гр'!G5</f>
        <v>Платонов Григорий</v>
      </c>
      <c r="C11" s="35" t="s">
        <v>116</v>
      </c>
      <c r="D11" s="35" t="s">
        <v>751</v>
      </c>
      <c r="E11" s="40">
        <v>66</v>
      </c>
      <c r="F11" s="6">
        <f t="shared" si="0"/>
        <v>99</v>
      </c>
      <c r="G11" s="40">
        <v>30.31</v>
      </c>
      <c r="H11" s="6">
        <v>65</v>
      </c>
      <c r="I11" s="40">
        <v>18</v>
      </c>
      <c r="J11" s="6">
        <v>82</v>
      </c>
      <c r="K11" s="6">
        <f t="shared" si="1"/>
        <v>246</v>
      </c>
      <c r="L11" s="40">
        <v>68</v>
      </c>
    </row>
    <row r="12" spans="1:12" ht="12.75">
      <c r="A12" s="25"/>
      <c r="B12" s="26" t="str">
        <f>'мех 1-2 гр'!G6</f>
        <v>Воробьев Александр</v>
      </c>
      <c r="C12" s="35" t="s">
        <v>116</v>
      </c>
      <c r="D12" s="35" t="s">
        <v>752</v>
      </c>
      <c r="E12" s="40">
        <v>59</v>
      </c>
      <c r="F12" s="6">
        <f t="shared" si="0"/>
        <v>88.5</v>
      </c>
      <c r="G12" s="40">
        <v>0</v>
      </c>
      <c r="H12" s="6"/>
      <c r="I12" s="40">
        <v>17</v>
      </c>
      <c r="J12" s="6">
        <v>74</v>
      </c>
      <c r="K12" s="6">
        <f t="shared" si="1"/>
        <v>162.5</v>
      </c>
      <c r="L12" s="40">
        <v>56</v>
      </c>
    </row>
    <row r="13" spans="1:12" ht="12.75">
      <c r="A13" s="25"/>
      <c r="B13" s="26" t="str">
        <f>'мех 1-2 гр'!G17</f>
        <v>Елисеев Михаил</v>
      </c>
      <c r="C13" s="35" t="s">
        <v>44</v>
      </c>
      <c r="D13" s="35" t="s">
        <v>755</v>
      </c>
      <c r="E13" s="40">
        <v>85</v>
      </c>
      <c r="F13" s="6">
        <f t="shared" si="0"/>
        <v>127.5</v>
      </c>
      <c r="G13" s="40">
        <v>30.32</v>
      </c>
      <c r="H13" s="6">
        <v>64</v>
      </c>
      <c r="I13" s="40">
        <v>16</v>
      </c>
      <c r="J13" s="6">
        <v>68</v>
      </c>
      <c r="K13" s="6">
        <f t="shared" si="1"/>
        <v>259.5</v>
      </c>
      <c r="L13" s="40">
        <v>70</v>
      </c>
    </row>
    <row r="14" spans="1:12" ht="12.75">
      <c r="A14" s="25"/>
      <c r="B14" s="26" t="str">
        <f>'мех 1-2 гр'!B29</f>
        <v>Семенов Герасим</v>
      </c>
      <c r="C14" s="35" t="s">
        <v>187</v>
      </c>
      <c r="D14" s="35" t="s">
        <v>756</v>
      </c>
      <c r="E14" s="40">
        <v>70</v>
      </c>
      <c r="F14" s="6">
        <f t="shared" si="0"/>
        <v>105</v>
      </c>
      <c r="G14" s="40">
        <v>28.49</v>
      </c>
      <c r="H14" s="6">
        <v>66</v>
      </c>
      <c r="I14" s="40">
        <v>10</v>
      </c>
      <c r="J14" s="6">
        <v>58</v>
      </c>
      <c r="K14" s="6">
        <f t="shared" si="1"/>
        <v>229</v>
      </c>
      <c r="L14" s="40">
        <v>65</v>
      </c>
    </row>
    <row r="15" spans="1:12" ht="12.75">
      <c r="A15" s="25"/>
      <c r="B15" s="26" t="str">
        <f>'мех 1-2 гр'!G29</f>
        <v>Кудряков Ильдар</v>
      </c>
      <c r="C15" s="35" t="s">
        <v>35</v>
      </c>
      <c r="D15" s="35" t="s">
        <v>757</v>
      </c>
      <c r="E15" s="40">
        <v>82</v>
      </c>
      <c r="F15" s="6">
        <f t="shared" si="0"/>
        <v>123</v>
      </c>
      <c r="G15" s="40">
        <v>22.5</v>
      </c>
      <c r="H15" s="6">
        <v>76</v>
      </c>
      <c r="I15" s="40">
        <v>16</v>
      </c>
      <c r="J15" s="6">
        <v>68</v>
      </c>
      <c r="K15" s="6">
        <f t="shared" si="1"/>
        <v>267</v>
      </c>
      <c r="L15" s="40">
        <v>76</v>
      </c>
    </row>
    <row r="16" spans="1:12" ht="12.75">
      <c r="A16" s="25"/>
      <c r="B16" s="26" t="str">
        <f>'мех 1-2 гр'!G30</f>
        <v>Горелов Дамир</v>
      </c>
      <c r="C16" s="35" t="s">
        <v>35</v>
      </c>
      <c r="D16" s="35" t="s">
        <v>758</v>
      </c>
      <c r="E16" s="40">
        <v>76</v>
      </c>
      <c r="F16" s="6">
        <f t="shared" si="0"/>
        <v>114</v>
      </c>
      <c r="G16" s="40">
        <v>0</v>
      </c>
      <c r="H16" s="6"/>
      <c r="I16" s="40">
        <v>12</v>
      </c>
      <c r="J16" s="6">
        <v>63</v>
      </c>
      <c r="K16" s="6">
        <f t="shared" si="1"/>
        <v>177</v>
      </c>
      <c r="L16" s="40">
        <v>57</v>
      </c>
    </row>
    <row r="17" spans="1:12" ht="12.75">
      <c r="A17" s="25"/>
      <c r="B17" s="26" t="str">
        <f>'мех 1-2 гр'!G31</f>
        <v>Ишкаев Рафаэль</v>
      </c>
      <c r="C17" s="35" t="s">
        <v>35</v>
      </c>
      <c r="D17" s="35" t="s">
        <v>759</v>
      </c>
      <c r="E17" s="40">
        <v>74</v>
      </c>
      <c r="F17" s="6">
        <f t="shared" si="0"/>
        <v>111</v>
      </c>
      <c r="G17" s="40">
        <v>19.15</v>
      </c>
      <c r="H17" s="6">
        <v>82</v>
      </c>
      <c r="I17" s="40">
        <v>17</v>
      </c>
      <c r="J17" s="6">
        <v>74</v>
      </c>
      <c r="K17" s="6">
        <f t="shared" si="1"/>
        <v>267</v>
      </c>
      <c r="L17" s="40">
        <v>76</v>
      </c>
    </row>
    <row r="18" spans="1:12" ht="12.75">
      <c r="A18" s="25"/>
      <c r="B18" s="26" t="str">
        <f>'мех 1-2 гр'!B42</f>
        <v>Бранченков Роман</v>
      </c>
      <c r="C18" s="35" t="s">
        <v>214</v>
      </c>
      <c r="D18" s="35" t="s">
        <v>760</v>
      </c>
      <c r="E18" s="40">
        <v>63</v>
      </c>
      <c r="F18" s="6">
        <f t="shared" si="0"/>
        <v>94.5</v>
      </c>
      <c r="G18" s="40">
        <v>28.31</v>
      </c>
      <c r="H18" s="6">
        <v>67</v>
      </c>
      <c r="I18" s="40">
        <v>8</v>
      </c>
      <c r="J18" s="6">
        <v>56</v>
      </c>
      <c r="K18" s="6">
        <f t="shared" si="1"/>
        <v>217.5</v>
      </c>
      <c r="L18" s="40">
        <v>59</v>
      </c>
    </row>
    <row r="19" spans="1:12" ht="12.75">
      <c r="A19" s="25"/>
      <c r="B19" s="26" t="str">
        <f>'мех 1-2 гр'!G42</f>
        <v>Белавин Олег</v>
      </c>
      <c r="C19" s="35" t="s">
        <v>41</v>
      </c>
      <c r="D19" s="38" t="s">
        <v>773</v>
      </c>
      <c r="E19" s="40">
        <v>69</v>
      </c>
      <c r="F19" s="6">
        <f t="shared" si="0"/>
        <v>103.5</v>
      </c>
      <c r="G19" s="2">
        <v>34.3</v>
      </c>
      <c r="H19" s="6">
        <v>61</v>
      </c>
      <c r="I19" s="2">
        <v>11</v>
      </c>
      <c r="J19" s="6">
        <v>61</v>
      </c>
      <c r="K19" s="6">
        <f t="shared" si="1"/>
        <v>225.5</v>
      </c>
      <c r="L19" s="2">
        <v>63</v>
      </c>
    </row>
    <row r="20" spans="1:12" ht="12.75">
      <c r="A20" s="25"/>
      <c r="B20" s="26" t="str">
        <f>'мех 1-2 гр'!G43</f>
        <v>Федяев Сергей</v>
      </c>
      <c r="C20" s="35" t="s">
        <v>41</v>
      </c>
      <c r="D20" s="38" t="s">
        <v>762</v>
      </c>
      <c r="E20" s="40">
        <v>64</v>
      </c>
      <c r="F20" s="6">
        <f t="shared" si="0"/>
        <v>96</v>
      </c>
      <c r="G20" s="2">
        <v>32.43</v>
      </c>
      <c r="H20" s="6">
        <v>62</v>
      </c>
      <c r="I20" s="2">
        <v>12</v>
      </c>
      <c r="J20" s="6">
        <v>63</v>
      </c>
      <c r="K20" s="6">
        <f t="shared" si="1"/>
        <v>221</v>
      </c>
      <c r="L20" s="2">
        <v>61</v>
      </c>
    </row>
    <row r="21" spans="1:12" ht="12.75">
      <c r="A21" s="25"/>
      <c r="B21" s="26" t="str">
        <f>'мех 1-2 гр'!G44</f>
        <v>Ерошкин Андрей</v>
      </c>
      <c r="C21" s="35" t="s">
        <v>41</v>
      </c>
      <c r="D21" s="38" t="s">
        <v>772</v>
      </c>
      <c r="E21" s="40">
        <v>72</v>
      </c>
      <c r="F21" s="6">
        <f t="shared" si="0"/>
        <v>108</v>
      </c>
      <c r="G21" s="2">
        <v>39.57</v>
      </c>
      <c r="H21" s="6">
        <v>59</v>
      </c>
      <c r="I21" s="2">
        <v>11</v>
      </c>
      <c r="J21" s="6">
        <v>61</v>
      </c>
      <c r="K21" s="6">
        <f t="shared" si="1"/>
        <v>228</v>
      </c>
      <c r="L21" s="2">
        <v>64</v>
      </c>
    </row>
    <row r="22" spans="1:12" ht="12.75">
      <c r="A22" s="1"/>
      <c r="B22" s="36" t="str">
        <f>'мех 1-2 гр'!B55</f>
        <v>Жучков Сергей</v>
      </c>
      <c r="C22" s="38" t="s">
        <v>238</v>
      </c>
      <c r="D22" s="38" t="s">
        <v>764</v>
      </c>
      <c r="E22" s="40">
        <v>57</v>
      </c>
      <c r="F22" s="6">
        <f t="shared" si="0"/>
        <v>85.5</v>
      </c>
      <c r="G22" s="2">
        <v>22.13</v>
      </c>
      <c r="H22" s="6">
        <v>79</v>
      </c>
      <c r="I22" s="2">
        <v>25</v>
      </c>
      <c r="J22" s="6">
        <v>108</v>
      </c>
      <c r="K22" s="6">
        <f t="shared" si="1"/>
        <v>272.5</v>
      </c>
      <c r="L22" s="2">
        <v>79</v>
      </c>
    </row>
    <row r="23" spans="1:12" ht="12.75">
      <c r="A23" s="1"/>
      <c r="B23" s="36" t="str">
        <f>'мех 1-2 гр'!B56</f>
        <v>Афанасьев Николай</v>
      </c>
      <c r="C23" s="38" t="s">
        <v>238</v>
      </c>
      <c r="D23" s="38" t="s">
        <v>765</v>
      </c>
      <c r="E23" s="40">
        <v>61</v>
      </c>
      <c r="F23" s="6">
        <f t="shared" si="0"/>
        <v>91.5</v>
      </c>
      <c r="G23" s="2">
        <v>18.08</v>
      </c>
      <c r="H23" s="6">
        <v>98</v>
      </c>
      <c r="I23" s="2">
        <v>29</v>
      </c>
      <c r="J23" s="6">
        <v>120</v>
      </c>
      <c r="K23" s="6">
        <f t="shared" si="1"/>
        <v>309.5</v>
      </c>
      <c r="L23" s="2">
        <v>82</v>
      </c>
    </row>
    <row r="24" spans="1:12" ht="12.75">
      <c r="A24" s="1"/>
      <c r="B24" s="36" t="str">
        <f>'мех 1-2 гр'!G55</f>
        <v>Конкин Николай</v>
      </c>
      <c r="C24" s="38" t="s">
        <v>33</v>
      </c>
      <c r="D24" s="37" t="s">
        <v>766</v>
      </c>
      <c r="E24" s="40">
        <v>67</v>
      </c>
      <c r="F24" s="6">
        <f t="shared" si="0"/>
        <v>100.5</v>
      </c>
      <c r="G24" s="2">
        <v>17.19</v>
      </c>
      <c r="H24" s="6">
        <v>120</v>
      </c>
      <c r="I24" s="2">
        <v>21</v>
      </c>
      <c r="J24" s="6">
        <v>90</v>
      </c>
      <c r="K24" s="6">
        <f t="shared" si="1"/>
        <v>310.5</v>
      </c>
      <c r="L24" s="2">
        <v>85</v>
      </c>
    </row>
    <row r="25" spans="1:12" ht="12.75">
      <c r="A25" s="1"/>
      <c r="B25" s="36" t="str">
        <f>'мех 1-2 гр'!G56</f>
        <v>Тихонов Алексей</v>
      </c>
      <c r="C25" s="38" t="s">
        <v>33</v>
      </c>
      <c r="D25" s="38" t="s">
        <v>767</v>
      </c>
      <c r="E25" s="40">
        <v>98</v>
      </c>
      <c r="F25" s="6">
        <f>E25*1.5</f>
        <v>147</v>
      </c>
      <c r="G25" s="2">
        <v>17.39</v>
      </c>
      <c r="H25" s="6">
        <v>108</v>
      </c>
      <c r="I25" s="2">
        <v>20</v>
      </c>
      <c r="J25" s="6">
        <v>85</v>
      </c>
      <c r="K25" s="6">
        <f t="shared" si="1"/>
        <v>340</v>
      </c>
      <c r="L25" s="2">
        <v>120</v>
      </c>
    </row>
    <row r="26" spans="1:12" ht="12.75">
      <c r="A26" s="1"/>
      <c r="B26" s="36" t="str">
        <f>'мех 1-2 гр'!G57</f>
        <v>Ульянов Евгений</v>
      </c>
      <c r="C26" s="38" t="s">
        <v>33</v>
      </c>
      <c r="D26" s="38" t="s">
        <v>768</v>
      </c>
      <c r="E26" s="40">
        <v>90</v>
      </c>
      <c r="F26" s="6">
        <f t="shared" si="0"/>
        <v>135</v>
      </c>
      <c r="G26" s="2">
        <v>19.1</v>
      </c>
      <c r="H26" s="6">
        <v>85</v>
      </c>
      <c r="I26" s="2">
        <v>24</v>
      </c>
      <c r="J26" s="6">
        <v>98</v>
      </c>
      <c r="K26" s="6">
        <f aca="true" t="shared" si="2" ref="K26:K31">J26+H26+F26</f>
        <v>318</v>
      </c>
      <c r="L26" s="2">
        <v>98</v>
      </c>
    </row>
    <row r="27" spans="1:12" ht="12.75">
      <c r="A27" s="1"/>
      <c r="B27" s="1" t="str">
        <f>'мех 1-2 гр'!B68</f>
        <v>Максин Виктор</v>
      </c>
      <c r="C27" s="36" t="s">
        <v>265</v>
      </c>
      <c r="D27" s="38" t="s">
        <v>769</v>
      </c>
      <c r="E27" s="40">
        <v>60</v>
      </c>
      <c r="F27" s="6">
        <f t="shared" si="0"/>
        <v>90</v>
      </c>
      <c r="G27" s="2">
        <v>26.34</v>
      </c>
      <c r="H27" s="6">
        <v>70</v>
      </c>
      <c r="I27" s="2">
        <v>17</v>
      </c>
      <c r="J27" s="6">
        <v>74</v>
      </c>
      <c r="K27" s="6">
        <f t="shared" si="2"/>
        <v>234</v>
      </c>
      <c r="L27" s="2">
        <v>66</v>
      </c>
    </row>
    <row r="28" spans="1:12" ht="12.75">
      <c r="A28" s="1"/>
      <c r="B28" s="1" t="str">
        <f>'мех 1-2 гр'!B69</f>
        <v>Рамазанов Руслан</v>
      </c>
      <c r="C28" s="36" t="s">
        <v>265</v>
      </c>
      <c r="D28" s="38" t="s">
        <v>770</v>
      </c>
      <c r="E28" s="40">
        <v>68</v>
      </c>
      <c r="F28" s="6">
        <f t="shared" si="0"/>
        <v>102</v>
      </c>
      <c r="G28" s="2">
        <v>37.4</v>
      </c>
      <c r="H28" s="6">
        <v>60</v>
      </c>
      <c r="I28" s="2">
        <v>9</v>
      </c>
      <c r="J28" s="6">
        <v>57</v>
      </c>
      <c r="K28" s="6">
        <f t="shared" si="2"/>
        <v>219</v>
      </c>
      <c r="L28" s="2">
        <v>60</v>
      </c>
    </row>
    <row r="29" spans="1:12" ht="12.75">
      <c r="A29" s="1"/>
      <c r="B29" s="1" t="str">
        <f>'мех 1-2 гр'!B70</f>
        <v>Мещеряков Владимир</v>
      </c>
      <c r="C29" s="36" t="s">
        <v>265</v>
      </c>
      <c r="D29" s="38" t="s">
        <v>771</v>
      </c>
      <c r="E29" s="40">
        <v>65</v>
      </c>
      <c r="F29" s="6">
        <f t="shared" si="0"/>
        <v>97.5</v>
      </c>
      <c r="G29" s="2">
        <v>32.27</v>
      </c>
      <c r="H29" s="6">
        <v>63</v>
      </c>
      <c r="I29" s="2">
        <v>11</v>
      </c>
      <c r="J29" s="6">
        <v>61</v>
      </c>
      <c r="K29" s="6">
        <f t="shared" si="2"/>
        <v>221.5</v>
      </c>
      <c r="L29" s="2">
        <v>62</v>
      </c>
    </row>
    <row r="30" spans="1:12" ht="12.75">
      <c r="A30" s="1"/>
      <c r="B30" s="36" t="s">
        <v>144</v>
      </c>
      <c r="C30" s="36" t="s">
        <v>140</v>
      </c>
      <c r="D30" s="38" t="s">
        <v>753</v>
      </c>
      <c r="E30" s="40">
        <v>56</v>
      </c>
      <c r="F30" s="6">
        <f t="shared" si="0"/>
        <v>84</v>
      </c>
      <c r="G30" s="2">
        <v>40.33</v>
      </c>
      <c r="H30" s="6">
        <v>58</v>
      </c>
      <c r="I30" s="2">
        <v>15</v>
      </c>
      <c r="J30" s="6">
        <v>65</v>
      </c>
      <c r="K30" s="6">
        <f t="shared" si="2"/>
        <v>207</v>
      </c>
      <c r="L30" s="2">
        <v>58</v>
      </c>
    </row>
    <row r="31" spans="1:12" ht="12.75">
      <c r="A31" s="1"/>
      <c r="B31" s="36" t="s">
        <v>145</v>
      </c>
      <c r="C31" s="36" t="s">
        <v>140</v>
      </c>
      <c r="D31" s="38" t="s">
        <v>754</v>
      </c>
      <c r="E31" s="40">
        <v>62</v>
      </c>
      <c r="F31" s="6">
        <f t="shared" si="0"/>
        <v>93</v>
      </c>
      <c r="G31" s="2">
        <v>18.38</v>
      </c>
      <c r="H31" s="6">
        <v>90</v>
      </c>
      <c r="I31" s="2">
        <v>13</v>
      </c>
      <c r="J31" s="6">
        <v>64</v>
      </c>
      <c r="K31" s="6">
        <f t="shared" si="2"/>
        <v>247</v>
      </c>
      <c r="L31" s="2">
        <v>69</v>
      </c>
    </row>
  </sheetData>
  <sheetProtection/>
  <mergeCells count="13">
    <mergeCell ref="A1:L1"/>
    <mergeCell ref="C2:K2"/>
    <mergeCell ref="A5:A6"/>
    <mergeCell ref="B5:B6"/>
    <mergeCell ref="C5:C6"/>
    <mergeCell ref="I5:I6"/>
    <mergeCell ref="J5:J6"/>
    <mergeCell ref="K5:K6"/>
    <mergeCell ref="L5:L6"/>
    <mergeCell ref="F5:F6"/>
    <mergeCell ref="G5:G6"/>
    <mergeCell ref="H5:H6"/>
    <mergeCell ref="D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99</v>
      </c>
      <c r="E5" s="13"/>
      <c r="G5" s="13"/>
    </row>
    <row r="6" spans="4:6" ht="12.75">
      <c r="D6" s="80" t="s">
        <v>40</v>
      </c>
      <c r="E6" s="252" t="s">
        <v>115</v>
      </c>
      <c r="F6" s="210"/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5" customHeight="1">
      <c r="A9" s="212"/>
      <c r="B9" s="200"/>
      <c r="C9" s="200"/>
      <c r="D9" s="200"/>
      <c r="E9" s="212"/>
      <c r="F9" s="208"/>
      <c r="G9" s="208"/>
      <c r="H9" s="200"/>
    </row>
    <row r="10" spans="1:8" ht="12.75" hidden="1">
      <c r="A10" s="1"/>
      <c r="B10" s="1"/>
      <c r="C10" s="1" t="str">
        <f>'мех 1-2 гр'!G30</f>
        <v>Горелов Дамир</v>
      </c>
      <c r="D10" s="38" t="s">
        <v>35</v>
      </c>
      <c r="E10" s="84">
        <v>0</v>
      </c>
      <c r="F10" s="83">
        <v>0</v>
      </c>
      <c r="G10" s="84">
        <f aca="true" t="shared" si="0" ref="G10:G35">E10-F10</f>
        <v>0</v>
      </c>
      <c r="H10" s="1"/>
    </row>
    <row r="11" spans="1:8" ht="12.75" hidden="1">
      <c r="A11" s="1"/>
      <c r="B11" s="1"/>
      <c r="C11" s="1" t="str">
        <f>'мех 1-2 гр'!G6</f>
        <v>Воробьев Александр</v>
      </c>
      <c r="D11" s="38" t="s">
        <v>116</v>
      </c>
      <c r="E11" s="84">
        <v>0</v>
      </c>
      <c r="F11" s="83">
        <v>0</v>
      </c>
      <c r="G11" s="84">
        <f t="shared" si="0"/>
        <v>0</v>
      </c>
      <c r="H11" s="1"/>
    </row>
    <row r="12" spans="1:9" ht="12.75">
      <c r="A12" s="1"/>
      <c r="B12" s="1"/>
      <c r="C12" s="1" t="str">
        <f>'мех 1-2 гр'!G55</f>
        <v>Конкин Николай</v>
      </c>
      <c r="D12" s="38" t="s">
        <v>33</v>
      </c>
      <c r="E12" s="84">
        <v>0.026261574074074076</v>
      </c>
      <c r="F12" s="83">
        <v>0.01423611111111111</v>
      </c>
      <c r="G12" s="84">
        <f t="shared" si="0"/>
        <v>0.012025462962962965</v>
      </c>
      <c r="H12" s="1"/>
      <c r="I12">
        <v>120</v>
      </c>
    </row>
    <row r="13" spans="1:9" ht="12.75">
      <c r="A13" s="1"/>
      <c r="B13" s="1"/>
      <c r="C13" s="1" t="str">
        <f>'мех 1-2 гр'!G56</f>
        <v>Тихонов Алексей</v>
      </c>
      <c r="D13" s="38" t="s">
        <v>33</v>
      </c>
      <c r="E13" s="84">
        <v>0.02753472222222222</v>
      </c>
      <c r="F13" s="83">
        <v>0.015277777777777777</v>
      </c>
      <c r="G13" s="84">
        <f t="shared" si="0"/>
        <v>0.012256944444444444</v>
      </c>
      <c r="H13" s="1"/>
      <c r="I13">
        <v>108</v>
      </c>
    </row>
    <row r="14" spans="1:9" ht="12.75">
      <c r="A14" s="1"/>
      <c r="B14" s="1"/>
      <c r="C14" s="1" t="str">
        <f>'мех 1-2 гр'!B56</f>
        <v>Афанасьев Николай</v>
      </c>
      <c r="D14" s="38" t="s">
        <v>238</v>
      </c>
      <c r="E14" s="84">
        <v>0.027523148148148147</v>
      </c>
      <c r="F14" s="83">
        <v>0.014930555555555556</v>
      </c>
      <c r="G14" s="84">
        <f t="shared" si="0"/>
        <v>0.012592592592592591</v>
      </c>
      <c r="H14" s="1"/>
      <c r="I14">
        <v>98</v>
      </c>
    </row>
    <row r="15" spans="1:9" ht="12.75">
      <c r="A15" s="1"/>
      <c r="B15" s="1"/>
      <c r="C15" s="1" t="str">
        <f>'мех 1-2 гр'!B18</f>
        <v>Усенков Павел</v>
      </c>
      <c r="D15" s="38" t="s">
        <v>140</v>
      </c>
      <c r="E15" s="84">
        <v>0.028564814814814817</v>
      </c>
      <c r="F15" s="83">
        <v>0.015625</v>
      </c>
      <c r="G15" s="84">
        <f t="shared" si="0"/>
        <v>0.012939814814814817</v>
      </c>
      <c r="H15" s="1"/>
      <c r="I15">
        <v>90</v>
      </c>
    </row>
    <row r="16" spans="1:9" ht="12.75">
      <c r="A16" s="1"/>
      <c r="B16" s="1"/>
      <c r="C16" s="1" t="str">
        <f>'мех 1-2 гр'!G57</f>
        <v>Ульянов Евгений</v>
      </c>
      <c r="D16" s="38" t="s">
        <v>33</v>
      </c>
      <c r="E16" s="84">
        <v>0.029282407407407406</v>
      </c>
      <c r="F16" s="83">
        <v>0.015972222222222224</v>
      </c>
      <c r="G16" s="84">
        <f t="shared" si="0"/>
        <v>0.013310185185185182</v>
      </c>
      <c r="H16" s="1"/>
      <c r="I16">
        <v>85</v>
      </c>
    </row>
    <row r="17" spans="1:9" ht="12.75">
      <c r="A17" s="1"/>
      <c r="B17" s="1"/>
      <c r="C17" s="1" t="str">
        <f>'мех 1-2 гр'!G31</f>
        <v>Ишкаев Рафаэль</v>
      </c>
      <c r="D17" s="38" t="s">
        <v>35</v>
      </c>
      <c r="E17" s="84">
        <v>0.033854166666666664</v>
      </c>
      <c r="F17" s="83">
        <v>0.02048611111111111</v>
      </c>
      <c r="G17" s="84">
        <f t="shared" si="0"/>
        <v>0.013368055555555553</v>
      </c>
      <c r="H17" s="1"/>
      <c r="I17">
        <v>82</v>
      </c>
    </row>
    <row r="18" spans="1:9" ht="12.75">
      <c r="A18" s="1"/>
      <c r="B18" s="1"/>
      <c r="C18" s="1" t="str">
        <f>'мех 1-2 гр'!B55</f>
        <v>Жучков Сергей</v>
      </c>
      <c r="D18" s="38" t="s">
        <v>238</v>
      </c>
      <c r="E18" s="84">
        <v>0.03591435185185186</v>
      </c>
      <c r="F18" s="83">
        <v>0.02048611111111111</v>
      </c>
      <c r="G18" s="84">
        <f t="shared" si="0"/>
        <v>0.015428240740740746</v>
      </c>
      <c r="H18" s="1"/>
      <c r="I18">
        <v>79</v>
      </c>
    </row>
    <row r="19" spans="1:9" ht="12.75">
      <c r="A19" s="1"/>
      <c r="B19" s="1"/>
      <c r="C19" s="1" t="str">
        <f>'мех 1-2 гр'!G29</f>
        <v>Кудряков Ильдар</v>
      </c>
      <c r="D19" s="38" t="s">
        <v>35</v>
      </c>
      <c r="E19" s="84">
        <v>0.037731481481481484</v>
      </c>
      <c r="F19" s="83">
        <v>0.021875000000000002</v>
      </c>
      <c r="G19" s="84">
        <f t="shared" si="0"/>
        <v>0.015856481481481482</v>
      </c>
      <c r="H19" s="1"/>
      <c r="I19">
        <v>76</v>
      </c>
    </row>
    <row r="20" spans="1:9" ht="12.75">
      <c r="A20" s="1"/>
      <c r="B20" s="1"/>
      <c r="C20" s="1" t="str">
        <f>'мех 1-2 гр'!B4</f>
        <v>Шукшин Фярид</v>
      </c>
      <c r="D20" s="38" t="s">
        <v>106</v>
      </c>
      <c r="E20" s="84">
        <v>0.03315972222222222</v>
      </c>
      <c r="F20" s="83">
        <v>0.016319444444444445</v>
      </c>
      <c r="G20" s="84">
        <f t="shared" si="0"/>
        <v>0.016840277777777777</v>
      </c>
      <c r="H20" s="1"/>
      <c r="I20">
        <v>74</v>
      </c>
    </row>
    <row r="21" spans="1:9" ht="12.75">
      <c r="A21" s="1"/>
      <c r="B21" s="1"/>
      <c r="C21" s="1" t="str">
        <f>'мех 1-2 гр'!G4</f>
        <v>Кирасиров Ренат</v>
      </c>
      <c r="D21" s="38" t="s">
        <v>116</v>
      </c>
      <c r="E21" s="84">
        <v>0.025300925925925925</v>
      </c>
      <c r="F21" s="83">
        <v>0.008333333333333333</v>
      </c>
      <c r="G21" s="84">
        <f t="shared" si="0"/>
        <v>0.01696759259259259</v>
      </c>
      <c r="H21" s="1"/>
      <c r="I21">
        <v>72</v>
      </c>
    </row>
    <row r="22" spans="1:9" ht="12.75">
      <c r="A22" s="1"/>
      <c r="B22" s="1"/>
      <c r="C22" s="1" t="str">
        <f>'мех 1-2 гр'!B68</f>
        <v>Максин Виктор</v>
      </c>
      <c r="D22" s="38" t="s">
        <v>265</v>
      </c>
      <c r="E22" s="84">
        <v>0.03546296296296297</v>
      </c>
      <c r="F22" s="83">
        <v>0.017013888888888887</v>
      </c>
      <c r="G22" s="84">
        <f t="shared" si="0"/>
        <v>0.01844907407407408</v>
      </c>
      <c r="H22" s="1"/>
      <c r="I22">
        <v>70</v>
      </c>
    </row>
    <row r="23" spans="1:9" ht="12.75">
      <c r="A23" s="1"/>
      <c r="B23" s="1"/>
      <c r="C23" s="1" t="str">
        <f>'мех 1-2 гр'!B5</f>
        <v>Абжалимов Зиннят</v>
      </c>
      <c r="D23" s="38" t="s">
        <v>106</v>
      </c>
      <c r="E23" s="84">
        <v>200.03349537037036</v>
      </c>
      <c r="F23" s="83">
        <v>0.014930555555555556</v>
      </c>
      <c r="G23" s="84">
        <f t="shared" si="0"/>
        <v>200.0185648148148</v>
      </c>
      <c r="H23" s="1"/>
      <c r="I23">
        <v>69</v>
      </c>
    </row>
    <row r="24" spans="1:9" ht="12.75">
      <c r="A24" s="1"/>
      <c r="B24" s="1"/>
      <c r="C24" s="1" t="str">
        <f>'мех 1-2 гр'!B6</f>
        <v>Саксонов Руслан</v>
      </c>
      <c r="D24" s="38" t="s">
        <v>106</v>
      </c>
      <c r="E24" s="84">
        <v>0.033553240740740745</v>
      </c>
      <c r="F24" s="83">
        <v>0.013888888888888888</v>
      </c>
      <c r="G24" s="84">
        <f t="shared" si="0"/>
        <v>0.019664351851851856</v>
      </c>
      <c r="H24" s="1"/>
      <c r="I24">
        <v>68</v>
      </c>
    </row>
    <row r="25" spans="1:9" ht="12.75">
      <c r="A25" s="1"/>
      <c r="B25" s="1"/>
      <c r="C25" s="1" t="str">
        <f>'мех 1-2 гр'!B42</f>
        <v>Бранченков Роман</v>
      </c>
      <c r="D25" s="38" t="s">
        <v>214</v>
      </c>
      <c r="E25" s="84">
        <v>0.03612268518518518</v>
      </c>
      <c r="F25" s="83">
        <v>0.016319444444444445</v>
      </c>
      <c r="G25" s="84">
        <f t="shared" si="0"/>
        <v>0.019803240740740736</v>
      </c>
      <c r="H25" s="1"/>
      <c r="I25">
        <v>67</v>
      </c>
    </row>
    <row r="26" spans="1:9" ht="12.75">
      <c r="A26" s="1"/>
      <c r="B26" s="1"/>
      <c r="C26" s="1" t="str">
        <f>'мех 1-2 гр'!B29</f>
        <v>Семенов Герасим</v>
      </c>
      <c r="D26" s="38" t="s">
        <v>187</v>
      </c>
      <c r="E26" s="84">
        <v>0.03702546296296296</v>
      </c>
      <c r="F26" s="83">
        <v>0.017013888888888887</v>
      </c>
      <c r="G26" s="84">
        <f t="shared" si="0"/>
        <v>0.020011574074074074</v>
      </c>
      <c r="H26" s="1"/>
      <c r="I26">
        <v>66</v>
      </c>
    </row>
    <row r="27" spans="1:9" ht="12.75">
      <c r="A27" s="1"/>
      <c r="B27" s="1"/>
      <c r="C27" s="1" t="str">
        <f>'мех 1-2 гр'!G5</f>
        <v>Платонов Григорий</v>
      </c>
      <c r="D27" s="38" t="s">
        <v>116</v>
      </c>
      <c r="E27" s="84">
        <v>0.02952546296296296</v>
      </c>
      <c r="F27" s="83">
        <v>0.008333333333333333</v>
      </c>
      <c r="G27" s="84">
        <f t="shared" si="0"/>
        <v>0.02119212962962963</v>
      </c>
      <c r="H27" s="1"/>
      <c r="I27">
        <v>65</v>
      </c>
    </row>
    <row r="28" spans="1:9" ht="12.75">
      <c r="A28" s="1"/>
      <c r="B28" s="1"/>
      <c r="C28" s="1" t="str">
        <f>'мех 1-2 гр'!G17</f>
        <v>Елисеев Михаил</v>
      </c>
      <c r="D28" s="38" t="s">
        <v>44</v>
      </c>
      <c r="E28" s="84">
        <v>0.037175925925925925</v>
      </c>
      <c r="F28" s="83">
        <v>0.015972222222222224</v>
      </c>
      <c r="G28" s="84">
        <f t="shared" si="0"/>
        <v>0.0212037037037037</v>
      </c>
      <c r="H28" s="1"/>
      <c r="I28">
        <v>64</v>
      </c>
    </row>
    <row r="29" spans="1:9" ht="12.75">
      <c r="A29" s="1"/>
      <c r="B29" s="1"/>
      <c r="C29" s="1" t="str">
        <f>'мех 1-2 гр'!B70</f>
        <v>Мещеряков Владимир</v>
      </c>
      <c r="D29" s="38" t="s">
        <v>265</v>
      </c>
      <c r="E29" s="84">
        <v>0.035729166666666666</v>
      </c>
      <c r="F29" s="83">
        <v>0.013194444444444444</v>
      </c>
      <c r="G29" s="84">
        <f t="shared" si="0"/>
        <v>0.02253472222222222</v>
      </c>
      <c r="H29" s="1"/>
      <c r="I29">
        <v>63</v>
      </c>
    </row>
    <row r="30" spans="1:9" ht="12.75">
      <c r="A30" s="1"/>
      <c r="B30" s="1"/>
      <c r="C30" s="1" t="str">
        <f>'мех 1-2 гр'!G43</f>
        <v>Федяев Сергей</v>
      </c>
      <c r="D30" s="38" t="s">
        <v>41</v>
      </c>
      <c r="E30" s="84">
        <v>0.03591435185185186</v>
      </c>
      <c r="F30" s="83">
        <v>0.013194444444444444</v>
      </c>
      <c r="G30" s="84">
        <f t="shared" si="0"/>
        <v>0.02271990740740741</v>
      </c>
      <c r="H30" s="1"/>
      <c r="I30">
        <v>62</v>
      </c>
    </row>
    <row r="31" spans="1:9" ht="12.75">
      <c r="A31" s="1"/>
      <c r="B31" s="1"/>
      <c r="C31" s="1" t="str">
        <f>'мех 1-2 гр'!G42</f>
        <v>Белавин Олег</v>
      </c>
      <c r="D31" s="38" t="s">
        <v>41</v>
      </c>
      <c r="E31" s="84">
        <v>0.03784722222222222</v>
      </c>
      <c r="F31" s="83">
        <v>0.013888888888888888</v>
      </c>
      <c r="G31" s="84">
        <f t="shared" si="0"/>
        <v>0.02395833333333333</v>
      </c>
      <c r="H31" s="1"/>
      <c r="I31">
        <v>61</v>
      </c>
    </row>
    <row r="32" spans="1:9" ht="12.75">
      <c r="A32" s="1"/>
      <c r="B32" s="1"/>
      <c r="C32" s="1" t="str">
        <f>'мех 1-2 гр'!B69</f>
        <v>Рамазанов Руслан</v>
      </c>
      <c r="D32" s="38" t="s">
        <v>265</v>
      </c>
      <c r="E32" s="84">
        <v>0.04074074074074074</v>
      </c>
      <c r="F32" s="83">
        <v>0.014583333333333332</v>
      </c>
      <c r="G32" s="84">
        <f t="shared" si="0"/>
        <v>0.026157407407407407</v>
      </c>
      <c r="H32" s="1"/>
      <c r="I32">
        <v>60</v>
      </c>
    </row>
    <row r="33" spans="1:9" ht="12.75">
      <c r="A33" s="1"/>
      <c r="B33" s="1"/>
      <c r="C33" s="1" t="str">
        <f>'мех 1-2 гр'!G44</f>
        <v>Ерошкин Андрей</v>
      </c>
      <c r="D33" s="38" t="s">
        <v>41</v>
      </c>
      <c r="E33" s="84">
        <v>0.044409722222222225</v>
      </c>
      <c r="F33" s="83">
        <v>0.016666666666666666</v>
      </c>
      <c r="G33" s="84">
        <f t="shared" si="0"/>
        <v>0.02774305555555556</v>
      </c>
      <c r="H33" s="1"/>
      <c r="I33">
        <v>59</v>
      </c>
    </row>
    <row r="34" spans="1:9" ht="12.75">
      <c r="A34" s="1"/>
      <c r="B34" s="1"/>
      <c r="C34" s="1" t="str">
        <f>'мех 1-2 гр'!B17</f>
        <v>Меер Иван</v>
      </c>
      <c r="D34" s="38" t="s">
        <v>140</v>
      </c>
      <c r="E34" s="84">
        <v>0.044826388888888895</v>
      </c>
      <c r="F34" s="83">
        <v>0.016666666666666666</v>
      </c>
      <c r="G34" s="84">
        <f t="shared" si="0"/>
        <v>0.02815972222222223</v>
      </c>
      <c r="H34" s="1"/>
      <c r="I34">
        <v>58</v>
      </c>
    </row>
    <row r="35" spans="1:8" ht="12.75" hidden="1">
      <c r="A35" s="1"/>
      <c r="B35" s="1"/>
      <c r="C35" s="1"/>
      <c r="D35" s="2"/>
      <c r="E35" s="84">
        <v>0</v>
      </c>
      <c r="F35" s="83">
        <v>0</v>
      </c>
      <c r="G35" s="84">
        <f t="shared" si="0"/>
        <v>0</v>
      </c>
      <c r="H35" s="1"/>
    </row>
  </sheetData>
  <sheetProtection/>
  <mergeCells count="11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  <mergeCell ref="E6:F6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42"/>
  <sheetViews>
    <sheetView view="pageBreakPreview" zoomScaleSheetLayoutView="100" zoomScalePageLayoutView="0" workbookViewId="0" topLeftCell="A1">
      <selection activeCell="L34" sqref="L34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9.00390625" style="0" customWidth="1"/>
    <col min="6" max="6" width="8.7109375" style="0" customWidth="1"/>
    <col min="7" max="7" width="8.57421875" style="0" customWidth="1"/>
    <col min="8" max="8" width="6.71093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7" ht="12.75">
      <c r="A3" s="209" t="s">
        <v>272</v>
      </c>
      <c r="B3" s="210"/>
      <c r="C3" s="210"/>
      <c r="D3" s="210"/>
      <c r="E3" s="210"/>
      <c r="F3" s="210"/>
      <c r="G3" s="210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378</v>
      </c>
      <c r="E5" s="13"/>
      <c r="G5" s="13"/>
    </row>
    <row r="6" spans="4:6" ht="12.75">
      <c r="D6" s="80" t="s">
        <v>40</v>
      </c>
      <c r="E6" s="252" t="s">
        <v>115</v>
      </c>
      <c r="F6" s="210"/>
    </row>
    <row r="7" spans="3:6" ht="12.75">
      <c r="C7" s="37" t="s">
        <v>382</v>
      </c>
      <c r="F7" s="37" t="s">
        <v>380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1" t="s">
        <v>38</v>
      </c>
      <c r="F8" s="202"/>
      <c r="G8" s="203"/>
      <c r="H8" s="200" t="s">
        <v>39</v>
      </c>
    </row>
    <row r="9" spans="1:8" ht="12.75">
      <c r="A9" s="212"/>
      <c r="B9" s="200"/>
      <c r="C9" s="200"/>
      <c r="D9" s="200"/>
      <c r="E9" s="253"/>
      <c r="F9" s="205"/>
      <c r="G9" s="206"/>
      <c r="H9" s="200"/>
    </row>
    <row r="10" spans="1:8" ht="12.75">
      <c r="A10" s="2"/>
      <c r="B10" s="1"/>
      <c r="C10" s="95" t="str">
        <f>'мех 1-2 гр'!B56</f>
        <v>Афанасьев Николай</v>
      </c>
      <c r="D10" s="38" t="s">
        <v>238</v>
      </c>
      <c r="E10" s="117">
        <v>29</v>
      </c>
      <c r="F10" s="117">
        <v>120</v>
      </c>
      <c r="G10" s="84"/>
      <c r="H10" s="1"/>
    </row>
    <row r="11" spans="1:8" ht="12.75">
      <c r="A11" s="2"/>
      <c r="B11" s="1"/>
      <c r="C11" s="95" t="str">
        <f>'мех 1-2 гр'!B55</f>
        <v>Жучков Сергей</v>
      </c>
      <c r="D11" s="38" t="s">
        <v>238</v>
      </c>
      <c r="E11" s="117">
        <v>25</v>
      </c>
      <c r="F11" s="117">
        <v>108</v>
      </c>
      <c r="G11" s="84"/>
      <c r="H11" s="1"/>
    </row>
    <row r="12" spans="1:8" ht="12.75">
      <c r="A12" s="2"/>
      <c r="B12" s="1"/>
      <c r="C12" s="95" t="str">
        <f>'мех 1-2 гр'!G57</f>
        <v>Ульянов Евгений</v>
      </c>
      <c r="D12" s="38" t="s">
        <v>33</v>
      </c>
      <c r="E12" s="117">
        <v>24</v>
      </c>
      <c r="F12" s="117">
        <v>98</v>
      </c>
      <c r="G12" s="84"/>
      <c r="H12" s="1"/>
    </row>
    <row r="13" spans="1:8" ht="12.75">
      <c r="A13" s="2"/>
      <c r="B13" s="1"/>
      <c r="C13" s="95" t="str">
        <f>'мех 1-2 гр'!G55</f>
        <v>Конкин Николай</v>
      </c>
      <c r="D13" s="38" t="s">
        <v>33</v>
      </c>
      <c r="E13" s="117">
        <v>21</v>
      </c>
      <c r="F13" s="117">
        <v>90</v>
      </c>
      <c r="G13" s="84"/>
      <c r="H13" s="1"/>
    </row>
    <row r="14" spans="1:8" ht="12.75">
      <c r="A14" s="2"/>
      <c r="B14" s="1"/>
      <c r="C14" s="95" t="str">
        <f>'мех 1-2 гр'!G56</f>
        <v>Тихонов Алексей</v>
      </c>
      <c r="D14" s="38" t="s">
        <v>33</v>
      </c>
      <c r="E14" s="117">
        <v>20</v>
      </c>
      <c r="F14" s="117">
        <v>85</v>
      </c>
      <c r="G14" s="84"/>
      <c r="H14" s="1"/>
    </row>
    <row r="15" spans="1:8" ht="12.75">
      <c r="A15" s="2"/>
      <c r="B15" s="1"/>
      <c r="C15" s="95" t="str">
        <f>'мех 1-2 гр'!B6</f>
        <v>Саксонов Руслан</v>
      </c>
      <c r="D15" s="38" t="s">
        <v>106</v>
      </c>
      <c r="E15" s="117">
        <v>18</v>
      </c>
      <c r="F15" s="117">
        <v>82</v>
      </c>
      <c r="G15" s="84"/>
      <c r="H15" s="1"/>
    </row>
    <row r="16" spans="1:8" ht="12.75">
      <c r="A16" s="2"/>
      <c r="B16" s="1"/>
      <c r="C16" s="95" t="str">
        <f>'мех 1-2 гр'!G4</f>
        <v>Кирасиров Ренат</v>
      </c>
      <c r="D16" s="38" t="s">
        <v>116</v>
      </c>
      <c r="E16" s="117">
        <v>18</v>
      </c>
      <c r="F16" s="117">
        <v>79</v>
      </c>
      <c r="G16" s="84"/>
      <c r="H16" s="1"/>
    </row>
    <row r="17" spans="1:8" ht="12.75">
      <c r="A17" s="2"/>
      <c r="B17" s="1"/>
      <c r="C17" s="95" t="str">
        <f>'мех 1-2 гр'!G5</f>
        <v>Платонов Григорий</v>
      </c>
      <c r="D17" s="38" t="s">
        <v>116</v>
      </c>
      <c r="E17" s="117">
        <v>18</v>
      </c>
      <c r="F17" s="117">
        <v>76</v>
      </c>
      <c r="G17" s="84"/>
      <c r="H17" s="1"/>
    </row>
    <row r="18" spans="1:8" ht="12.75">
      <c r="A18" s="2"/>
      <c r="B18" s="1"/>
      <c r="C18" s="95" t="str">
        <f>'мех 1-2 гр'!B5</f>
        <v>Абжалимов Зиннят</v>
      </c>
      <c r="D18" s="38" t="s">
        <v>106</v>
      </c>
      <c r="E18" s="117">
        <v>17</v>
      </c>
      <c r="F18" s="117">
        <v>74</v>
      </c>
      <c r="G18" s="84"/>
      <c r="H18" s="1"/>
    </row>
    <row r="19" spans="1:8" ht="12.75">
      <c r="A19" s="2"/>
      <c r="B19" s="1"/>
      <c r="C19" s="95" t="str">
        <f>'мех 1-2 гр'!G6</f>
        <v>Воробьев Александр</v>
      </c>
      <c r="D19" s="38" t="s">
        <v>116</v>
      </c>
      <c r="E19" s="117">
        <v>17</v>
      </c>
      <c r="F19" s="117">
        <v>72</v>
      </c>
      <c r="G19" s="84"/>
      <c r="H19" s="1"/>
    </row>
    <row r="20" spans="1:8" ht="12.75">
      <c r="A20" s="2"/>
      <c r="B20" s="1"/>
      <c r="C20" s="95" t="str">
        <f>'мех 1-2 гр'!G31</f>
        <v>Ишкаев Рафаэль</v>
      </c>
      <c r="D20" s="38" t="s">
        <v>35</v>
      </c>
      <c r="E20" s="117">
        <v>17</v>
      </c>
      <c r="F20" s="117">
        <v>70</v>
      </c>
      <c r="G20" s="84"/>
      <c r="H20" s="1"/>
    </row>
    <row r="21" spans="1:8" ht="12.75">
      <c r="A21" s="2"/>
      <c r="B21" s="1"/>
      <c r="C21" s="95" t="str">
        <f>'мех 1-2 гр'!B68</f>
        <v>Максин Виктор</v>
      </c>
      <c r="D21" s="38" t="s">
        <v>265</v>
      </c>
      <c r="E21" s="117">
        <v>17</v>
      </c>
      <c r="F21" s="117">
        <v>69</v>
      </c>
      <c r="G21" s="84"/>
      <c r="H21" s="1"/>
    </row>
    <row r="22" spans="1:8" ht="12.75">
      <c r="A22" s="2"/>
      <c r="B22" s="1"/>
      <c r="C22" s="95" t="str">
        <f>'мех 1-2 гр'!B4</f>
        <v>Шукшин Фярид</v>
      </c>
      <c r="D22" s="38" t="s">
        <v>106</v>
      </c>
      <c r="E22" s="117">
        <v>16</v>
      </c>
      <c r="F22" s="117">
        <v>68</v>
      </c>
      <c r="G22" s="84"/>
      <c r="H22" s="1"/>
    </row>
    <row r="23" spans="1:8" ht="12.75">
      <c r="A23" s="2"/>
      <c r="B23" s="1"/>
      <c r="C23" s="95" t="str">
        <f>'мех 1-2 гр'!G17</f>
        <v>Елисеев Михаил</v>
      </c>
      <c r="D23" s="38" t="s">
        <v>44</v>
      </c>
      <c r="E23" s="117">
        <v>16</v>
      </c>
      <c r="F23" s="117">
        <v>67</v>
      </c>
      <c r="G23" s="84"/>
      <c r="H23" s="1"/>
    </row>
    <row r="24" spans="1:8" ht="12.75">
      <c r="A24" s="2"/>
      <c r="B24" s="1"/>
      <c r="C24" s="95" t="str">
        <f>'мех 1-2 гр'!G29</f>
        <v>Кудряков Ильдар</v>
      </c>
      <c r="D24" s="38" t="s">
        <v>35</v>
      </c>
      <c r="E24" s="117">
        <v>16</v>
      </c>
      <c r="F24" s="117">
        <v>66</v>
      </c>
      <c r="G24" s="84"/>
      <c r="H24" s="1"/>
    </row>
    <row r="25" spans="1:8" ht="12.75">
      <c r="A25" s="2"/>
      <c r="B25" s="1"/>
      <c r="C25" s="95" t="str">
        <f>'мех 1-2 гр'!B17</f>
        <v>Меер Иван</v>
      </c>
      <c r="D25" s="38" t="s">
        <v>140</v>
      </c>
      <c r="E25" s="117">
        <v>15</v>
      </c>
      <c r="F25" s="117">
        <v>65</v>
      </c>
      <c r="G25" s="117"/>
      <c r="H25" s="1"/>
    </row>
    <row r="26" spans="1:8" ht="12.75">
      <c r="A26" s="2"/>
      <c r="B26" s="1"/>
      <c r="C26" s="95" t="str">
        <f>'мех 1-2 гр'!B18</f>
        <v>Усенков Павел</v>
      </c>
      <c r="D26" s="38" t="s">
        <v>140</v>
      </c>
      <c r="E26" s="117">
        <v>13</v>
      </c>
      <c r="F26" s="117">
        <v>64</v>
      </c>
      <c r="G26" s="84"/>
      <c r="H26" s="1"/>
    </row>
    <row r="27" spans="1:8" ht="12.75">
      <c r="A27" s="2"/>
      <c r="B27" s="1"/>
      <c r="C27" s="95" t="str">
        <f>'мех 1-2 гр'!G30</f>
        <v>Горелов Дамир</v>
      </c>
      <c r="D27" s="38" t="s">
        <v>35</v>
      </c>
      <c r="E27" s="117">
        <v>12</v>
      </c>
      <c r="F27" s="117">
        <v>63</v>
      </c>
      <c r="G27" s="84"/>
      <c r="H27" s="1"/>
    </row>
    <row r="28" spans="1:8" ht="12.75">
      <c r="A28" s="2"/>
      <c r="B28" s="1"/>
      <c r="C28" s="95" t="str">
        <f>'мех 1-2 гр'!G43</f>
        <v>Федяев Сергей</v>
      </c>
      <c r="D28" s="38" t="s">
        <v>41</v>
      </c>
      <c r="E28" s="117">
        <v>12</v>
      </c>
      <c r="F28" s="117">
        <v>62</v>
      </c>
      <c r="G28" s="84"/>
      <c r="H28" s="1"/>
    </row>
    <row r="29" spans="1:8" ht="12.75">
      <c r="A29" s="2"/>
      <c r="B29" s="1"/>
      <c r="C29" s="95" t="str">
        <f>'мех 1-2 гр'!G42</f>
        <v>Белавин Олег</v>
      </c>
      <c r="D29" s="38" t="s">
        <v>41</v>
      </c>
      <c r="E29" s="117">
        <v>11</v>
      </c>
      <c r="F29" s="117">
        <v>61</v>
      </c>
      <c r="G29" s="84"/>
      <c r="H29" s="1"/>
    </row>
    <row r="30" spans="1:8" ht="12.75">
      <c r="A30" s="2"/>
      <c r="B30" s="1"/>
      <c r="C30" s="95" t="str">
        <f>'мех 1-2 гр'!G44</f>
        <v>Ерошкин Андрей</v>
      </c>
      <c r="D30" s="38" t="s">
        <v>41</v>
      </c>
      <c r="E30" s="117">
        <v>11</v>
      </c>
      <c r="F30" s="117">
        <v>60</v>
      </c>
      <c r="G30" s="84"/>
      <c r="H30" s="1"/>
    </row>
    <row r="31" spans="1:8" ht="12.75">
      <c r="A31" s="2"/>
      <c r="B31" s="1"/>
      <c r="C31" s="95" t="str">
        <f>'мех 1-2 гр'!B70</f>
        <v>Мещеряков Владимир</v>
      </c>
      <c r="D31" s="38" t="s">
        <v>265</v>
      </c>
      <c r="E31" s="117">
        <v>11</v>
      </c>
      <c r="F31" s="117">
        <v>59</v>
      </c>
      <c r="G31" s="84"/>
      <c r="H31" s="1"/>
    </row>
    <row r="32" spans="1:8" ht="12.75">
      <c r="A32" s="2"/>
      <c r="B32" s="1"/>
      <c r="C32" s="95" t="str">
        <f>'мех 1-2 гр'!B29</f>
        <v>Семенов Герасим</v>
      </c>
      <c r="D32" s="38" t="s">
        <v>187</v>
      </c>
      <c r="E32" s="117">
        <v>10</v>
      </c>
      <c r="F32" s="117">
        <v>58</v>
      </c>
      <c r="G32" s="84"/>
      <c r="H32" s="1"/>
    </row>
    <row r="33" spans="1:8" ht="12.75">
      <c r="A33" s="2"/>
      <c r="B33" s="1"/>
      <c r="C33" s="95" t="str">
        <f>'мех 1-2 гр'!B69</f>
        <v>Рамазанов Руслан</v>
      </c>
      <c r="D33" s="38" t="s">
        <v>265</v>
      </c>
      <c r="E33" s="117">
        <v>9</v>
      </c>
      <c r="F33" s="117">
        <v>57</v>
      </c>
      <c r="G33" s="84"/>
      <c r="H33" s="1"/>
    </row>
    <row r="34" spans="1:8" ht="12.75">
      <c r="A34" s="2"/>
      <c r="B34" s="1"/>
      <c r="C34" s="95" t="str">
        <f>'мех 1-2 гр'!B42</f>
        <v>Бранченков Роман</v>
      </c>
      <c r="D34" s="38" t="s">
        <v>214</v>
      </c>
      <c r="E34" s="117">
        <v>8</v>
      </c>
      <c r="F34" s="117">
        <v>56</v>
      </c>
      <c r="G34" s="84"/>
      <c r="H34" s="1"/>
    </row>
    <row r="35" spans="1:8" ht="12.75">
      <c r="A35" s="1"/>
      <c r="B35" s="1"/>
      <c r="C35" s="1"/>
      <c r="D35" s="2"/>
      <c r="E35" s="117"/>
      <c r="F35" s="83"/>
      <c r="G35" s="84"/>
      <c r="H35" s="1"/>
    </row>
    <row r="36" spans="1:8" ht="12.75">
      <c r="A36" s="1"/>
      <c r="B36" s="1"/>
      <c r="C36" s="1"/>
      <c r="D36" s="2"/>
      <c r="E36" s="117"/>
      <c r="F36" s="83"/>
      <c r="G36" s="84"/>
      <c r="H36" s="1"/>
    </row>
    <row r="37" spans="1:8" ht="12.75">
      <c r="A37" s="1"/>
      <c r="B37" s="1"/>
      <c r="C37" s="1"/>
      <c r="D37" s="2"/>
      <c r="E37" s="117"/>
      <c r="F37" s="83"/>
      <c r="G37" s="84"/>
      <c r="H37" s="1"/>
    </row>
    <row r="38" spans="1:8" ht="12.75">
      <c r="A38" s="1"/>
      <c r="B38" s="1"/>
      <c r="C38" s="1"/>
      <c r="D38" s="2"/>
      <c r="E38" s="117"/>
      <c r="F38" s="83"/>
      <c r="G38" s="84"/>
      <c r="H38" s="1"/>
    </row>
    <row r="39" spans="1:8" ht="12.75">
      <c r="A39" s="1"/>
      <c r="B39" s="1"/>
      <c r="C39" s="1"/>
      <c r="D39" s="2"/>
      <c r="E39" s="117"/>
      <c r="F39" s="83"/>
      <c r="G39" s="84"/>
      <c r="H39" s="1"/>
    </row>
    <row r="40" spans="1:8" ht="12.75">
      <c r="A40" s="1"/>
      <c r="B40" s="1"/>
      <c r="C40" s="1"/>
      <c r="D40" s="2"/>
      <c r="E40" s="117"/>
      <c r="F40" s="83"/>
      <c r="G40" s="84"/>
      <c r="H40" s="1"/>
    </row>
    <row r="41" spans="1:8" ht="12.75">
      <c r="A41" s="1"/>
      <c r="B41" s="1"/>
      <c r="C41" s="1"/>
      <c r="D41" s="2"/>
      <c r="E41" s="117"/>
      <c r="F41" s="83"/>
      <c r="G41" s="84"/>
      <c r="H41" s="1"/>
    </row>
    <row r="42" spans="1:8" ht="12.75">
      <c r="A42" s="1"/>
      <c r="B42" s="1"/>
      <c r="C42" s="1"/>
      <c r="D42" s="2"/>
      <c r="E42" s="84"/>
      <c r="F42" s="83"/>
      <c r="G42" s="84"/>
      <c r="H42" s="1"/>
    </row>
  </sheetData>
  <sheetProtection/>
  <mergeCells count="9">
    <mergeCell ref="H8:H9"/>
    <mergeCell ref="E8:G9"/>
    <mergeCell ref="A3:G3"/>
    <mergeCell ref="B2:H2"/>
    <mergeCell ref="E6:F6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SheetLayoutView="100" zoomScalePageLayoutView="0" workbookViewId="0" topLeftCell="A1">
      <selection activeCell="F12" sqref="F12:F36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9.00390625" style="0" customWidth="1"/>
    <col min="6" max="6" width="8.7109375" style="0" customWidth="1"/>
    <col min="7" max="7" width="8.57421875" style="0" customWidth="1"/>
    <col min="8" max="8" width="6.71093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7" ht="12.75">
      <c r="A3" s="209" t="s">
        <v>272</v>
      </c>
      <c r="B3" s="210"/>
      <c r="C3" s="210"/>
      <c r="D3" s="210"/>
      <c r="E3" s="210"/>
      <c r="F3" s="210"/>
      <c r="G3" s="210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379</v>
      </c>
      <c r="E5" s="13"/>
      <c r="G5" s="13"/>
    </row>
    <row r="6" spans="2:7" ht="15.75">
      <c r="B6" s="12"/>
      <c r="C6" s="12"/>
      <c r="D6" s="13"/>
      <c r="E6" s="13"/>
      <c r="G6" s="13"/>
    </row>
    <row r="7" spans="4:6" ht="12.75">
      <c r="D7" s="80" t="s">
        <v>40</v>
      </c>
      <c r="E7" s="252" t="s">
        <v>115</v>
      </c>
      <c r="F7" s="210"/>
    </row>
    <row r="8" spans="3:7" ht="12.75">
      <c r="C8" s="37" t="s">
        <v>381</v>
      </c>
      <c r="G8" s="37" t="s">
        <v>380</v>
      </c>
    </row>
    <row r="9" spans="1:8" ht="12.75" customHeight="1">
      <c r="A9" s="207" t="s">
        <v>51</v>
      </c>
      <c r="B9" s="200" t="s">
        <v>36</v>
      </c>
      <c r="C9" s="200" t="s">
        <v>32</v>
      </c>
      <c r="D9" s="200" t="s">
        <v>37</v>
      </c>
      <c r="E9" s="201" t="s">
        <v>38</v>
      </c>
      <c r="F9" s="202"/>
      <c r="G9" s="203"/>
      <c r="H9" s="200" t="s">
        <v>39</v>
      </c>
    </row>
    <row r="10" spans="1:8" ht="12.75">
      <c r="A10" s="212"/>
      <c r="B10" s="200"/>
      <c r="C10" s="200"/>
      <c r="D10" s="200"/>
      <c r="E10" s="253"/>
      <c r="F10" s="205"/>
      <c r="G10" s="206"/>
      <c r="H10" s="200"/>
    </row>
    <row r="11" spans="1:8" ht="12.75">
      <c r="A11" s="2"/>
      <c r="B11" s="1"/>
      <c r="F11" s="117"/>
      <c r="G11" s="117"/>
      <c r="H11" s="117"/>
    </row>
    <row r="12" spans="1:8" ht="12.75">
      <c r="A12" s="2"/>
      <c r="B12" s="1"/>
      <c r="C12" s="95" t="str">
        <f>'мех 1-2 гр'!B4</f>
        <v>Шукшин Фярид</v>
      </c>
      <c r="D12" s="38" t="s">
        <v>106</v>
      </c>
      <c r="E12" s="182" t="s">
        <v>747</v>
      </c>
      <c r="F12" s="118">
        <v>120</v>
      </c>
      <c r="G12" s="117"/>
      <c r="H12" s="117"/>
    </row>
    <row r="13" spans="1:8" ht="12.75">
      <c r="A13" s="2"/>
      <c r="B13" s="1"/>
      <c r="C13" s="95" t="str">
        <f>'мех 1-2 гр'!B6</f>
        <v>Саксонов Руслан</v>
      </c>
      <c r="D13" s="38" t="s">
        <v>106</v>
      </c>
      <c r="E13" s="182" t="s">
        <v>749</v>
      </c>
      <c r="F13" s="118">
        <v>108</v>
      </c>
      <c r="G13" s="117"/>
      <c r="H13" s="117"/>
    </row>
    <row r="14" spans="1:8" ht="12.75">
      <c r="A14" s="2"/>
      <c r="B14" s="1"/>
      <c r="C14" s="95" t="str">
        <f>'мех 1-2 гр'!G56</f>
        <v>Тихонов Алексей</v>
      </c>
      <c r="D14" s="38" t="s">
        <v>33</v>
      </c>
      <c r="E14" s="182" t="s">
        <v>767</v>
      </c>
      <c r="F14" s="118">
        <v>98</v>
      </c>
      <c r="G14" s="117"/>
      <c r="H14" s="117"/>
    </row>
    <row r="15" spans="1:8" ht="12.75">
      <c r="A15" s="2"/>
      <c r="B15" s="1"/>
      <c r="C15" s="95" t="str">
        <f>'мех 1-2 гр'!G57</f>
        <v>Ульянов Евгений</v>
      </c>
      <c r="D15" s="38" t="s">
        <v>33</v>
      </c>
      <c r="E15" s="182" t="s">
        <v>768</v>
      </c>
      <c r="F15" s="118">
        <v>90</v>
      </c>
      <c r="G15" s="117"/>
      <c r="H15" s="117"/>
    </row>
    <row r="16" spans="1:8" ht="12.75">
      <c r="A16" s="2"/>
      <c r="B16" s="1"/>
      <c r="C16" s="95" t="str">
        <f>'мех 1-2 гр'!G17</f>
        <v>Елисеев Михаил</v>
      </c>
      <c r="D16" s="38" t="s">
        <v>44</v>
      </c>
      <c r="E16" s="182" t="s">
        <v>755</v>
      </c>
      <c r="F16" s="118">
        <v>85</v>
      </c>
      <c r="G16" s="117"/>
      <c r="H16" s="117"/>
    </row>
    <row r="17" spans="1:8" ht="12.75">
      <c r="A17" s="2"/>
      <c r="B17" s="1"/>
      <c r="C17" s="95" t="str">
        <f>'мех 1-2 гр'!G29</f>
        <v>Кудряков Ильдар</v>
      </c>
      <c r="D17" s="38" t="s">
        <v>35</v>
      </c>
      <c r="E17" s="182" t="s">
        <v>757</v>
      </c>
      <c r="F17" s="118">
        <v>82</v>
      </c>
      <c r="G17" s="117"/>
      <c r="H17" s="117"/>
    </row>
    <row r="18" spans="1:8" ht="12.75">
      <c r="A18" s="2"/>
      <c r="B18" s="1"/>
      <c r="C18" s="95" t="str">
        <f>'мех 1-2 гр'!B5</f>
        <v>Абжалимов Зиннят</v>
      </c>
      <c r="D18" s="38" t="s">
        <v>106</v>
      </c>
      <c r="E18" s="182" t="s">
        <v>748</v>
      </c>
      <c r="F18" s="118">
        <v>79</v>
      </c>
      <c r="G18" s="117"/>
      <c r="H18" s="117"/>
    </row>
    <row r="19" spans="1:8" ht="12.75">
      <c r="A19" s="2"/>
      <c r="B19" s="1"/>
      <c r="C19" s="95" t="str">
        <f>'мех 1-2 гр'!G30</f>
        <v>Горелов Дамир</v>
      </c>
      <c r="D19" s="38" t="s">
        <v>35</v>
      </c>
      <c r="E19" s="182" t="s">
        <v>758</v>
      </c>
      <c r="F19" s="118">
        <v>76</v>
      </c>
      <c r="G19" s="117"/>
      <c r="H19" s="117"/>
    </row>
    <row r="20" spans="1:8" ht="12.75">
      <c r="A20" s="2"/>
      <c r="B20" s="1"/>
      <c r="C20" s="95" t="str">
        <f>'мех 1-2 гр'!G31</f>
        <v>Ишкаев Рафаэль</v>
      </c>
      <c r="D20" s="38" t="s">
        <v>35</v>
      </c>
      <c r="E20" s="182" t="s">
        <v>759</v>
      </c>
      <c r="F20" s="118">
        <v>74</v>
      </c>
      <c r="G20" s="117"/>
      <c r="H20" s="117"/>
    </row>
    <row r="21" spans="1:8" ht="12.75">
      <c r="A21" s="2"/>
      <c r="B21" s="1"/>
      <c r="C21" s="95" t="str">
        <f>'мех 1-2 гр'!G44</f>
        <v>Ерошкин Андрей</v>
      </c>
      <c r="D21" s="38" t="s">
        <v>41</v>
      </c>
      <c r="E21" s="182" t="s">
        <v>763</v>
      </c>
      <c r="F21" s="118">
        <v>72</v>
      </c>
      <c r="G21" s="117"/>
      <c r="H21" s="117"/>
    </row>
    <row r="22" spans="1:8" ht="12.75">
      <c r="A22" s="2"/>
      <c r="B22" s="1"/>
      <c r="C22" s="95" t="str">
        <f>'мех 1-2 гр'!B29</f>
        <v>Семенов Герасим</v>
      </c>
      <c r="D22" s="38" t="s">
        <v>187</v>
      </c>
      <c r="E22" s="182" t="s">
        <v>756</v>
      </c>
      <c r="F22" s="118">
        <v>70</v>
      </c>
      <c r="G22" s="117"/>
      <c r="H22" s="117"/>
    </row>
    <row r="23" spans="1:8" ht="12.75">
      <c r="A23" s="2"/>
      <c r="B23" s="1"/>
      <c r="C23" s="95" t="str">
        <f>'мех 1-2 гр'!G42</f>
        <v>Белавин Олег</v>
      </c>
      <c r="D23" s="38" t="s">
        <v>41</v>
      </c>
      <c r="E23" s="182" t="s">
        <v>761</v>
      </c>
      <c r="F23" s="118">
        <v>69</v>
      </c>
      <c r="G23" s="117"/>
      <c r="H23" s="117"/>
    </row>
    <row r="24" spans="1:8" ht="12.75">
      <c r="A24" s="2"/>
      <c r="B24" s="1"/>
      <c r="C24" s="95" t="str">
        <f>'мех 1-2 гр'!B69</f>
        <v>Рамазанов Руслан</v>
      </c>
      <c r="D24" s="38" t="s">
        <v>265</v>
      </c>
      <c r="E24" s="182" t="s">
        <v>770</v>
      </c>
      <c r="F24" s="118">
        <v>68</v>
      </c>
      <c r="G24" s="117"/>
      <c r="H24" s="117"/>
    </row>
    <row r="25" spans="1:8" ht="12.75">
      <c r="A25" s="2"/>
      <c r="B25" s="1"/>
      <c r="C25" s="95" t="str">
        <f>'мех 1-2 гр'!G55</f>
        <v>Конкин Николай</v>
      </c>
      <c r="D25" s="38" t="s">
        <v>33</v>
      </c>
      <c r="E25" s="182" t="s">
        <v>766</v>
      </c>
      <c r="F25" s="118">
        <v>67</v>
      </c>
      <c r="G25" s="117"/>
      <c r="H25" s="117"/>
    </row>
    <row r="26" spans="1:8" ht="12.75">
      <c r="A26" s="2"/>
      <c r="B26" s="1"/>
      <c r="C26" s="95" t="str">
        <f>'мех 1-2 гр'!G5</f>
        <v>Платонов Григорий</v>
      </c>
      <c r="D26" s="38" t="s">
        <v>116</v>
      </c>
      <c r="E26" s="182" t="s">
        <v>751</v>
      </c>
      <c r="F26" s="118">
        <v>66</v>
      </c>
      <c r="G26" s="117"/>
      <c r="H26" s="117"/>
    </row>
    <row r="27" spans="1:8" ht="12.75">
      <c r="A27" s="2"/>
      <c r="B27" s="1"/>
      <c r="C27" s="95" t="str">
        <f>'мех 1-2 гр'!B70</f>
        <v>Мещеряков Владимир</v>
      </c>
      <c r="D27" s="38" t="s">
        <v>265</v>
      </c>
      <c r="E27" s="182" t="s">
        <v>771</v>
      </c>
      <c r="F27" s="118">
        <v>65</v>
      </c>
      <c r="G27" s="117"/>
      <c r="H27" s="117"/>
    </row>
    <row r="28" spans="1:8" ht="12.75">
      <c r="A28" s="2"/>
      <c r="B28" s="1"/>
      <c r="C28" s="95" t="str">
        <f>'мех 1-2 гр'!G43</f>
        <v>Федяев Сергей</v>
      </c>
      <c r="D28" s="38" t="s">
        <v>41</v>
      </c>
      <c r="E28" s="182" t="s">
        <v>762</v>
      </c>
      <c r="F28" s="118">
        <v>64</v>
      </c>
      <c r="G28" s="117"/>
      <c r="H28" s="117"/>
    </row>
    <row r="29" spans="1:8" ht="12.75">
      <c r="A29" s="2"/>
      <c r="B29" s="1"/>
      <c r="C29" s="95" t="str">
        <f>'мех 1-2 гр'!B42</f>
        <v>Бранченков Роман</v>
      </c>
      <c r="D29" s="38" t="s">
        <v>214</v>
      </c>
      <c r="E29" s="182" t="s">
        <v>760</v>
      </c>
      <c r="F29" s="118">
        <v>63</v>
      </c>
      <c r="G29" s="117"/>
      <c r="H29" s="117"/>
    </row>
    <row r="30" spans="1:8" ht="12.75">
      <c r="A30" s="2"/>
      <c r="B30" s="1"/>
      <c r="C30" s="95" t="str">
        <f>'мех 1-2 гр'!B18</f>
        <v>Усенков Павел</v>
      </c>
      <c r="D30" s="38" t="s">
        <v>140</v>
      </c>
      <c r="E30" s="182" t="s">
        <v>754</v>
      </c>
      <c r="F30" s="118">
        <v>62</v>
      </c>
      <c r="G30" s="117"/>
      <c r="H30" s="117"/>
    </row>
    <row r="31" spans="1:8" ht="12.75">
      <c r="A31" s="2"/>
      <c r="B31" s="1"/>
      <c r="C31" s="95" t="str">
        <f>'мех 1-2 гр'!B56</f>
        <v>Афанасьев Николай</v>
      </c>
      <c r="D31" s="38" t="s">
        <v>238</v>
      </c>
      <c r="E31" s="182" t="s">
        <v>765</v>
      </c>
      <c r="F31" s="118">
        <v>61</v>
      </c>
      <c r="G31" s="117"/>
      <c r="H31" s="117"/>
    </row>
    <row r="32" spans="1:8" ht="12.75">
      <c r="A32" s="2"/>
      <c r="B32" s="1"/>
      <c r="C32" s="95" t="str">
        <f>'мех 1-2 гр'!B68</f>
        <v>Максин Виктор</v>
      </c>
      <c r="D32" s="38" t="s">
        <v>265</v>
      </c>
      <c r="E32" s="182" t="s">
        <v>769</v>
      </c>
      <c r="F32" s="118">
        <v>60</v>
      </c>
      <c r="G32" s="117"/>
      <c r="H32" s="117"/>
    </row>
    <row r="33" spans="1:8" ht="12.75">
      <c r="A33" s="2"/>
      <c r="B33" s="1"/>
      <c r="C33" s="95" t="str">
        <f>'мех 1-2 гр'!G6</f>
        <v>Воробьев Александр</v>
      </c>
      <c r="D33" s="38" t="s">
        <v>116</v>
      </c>
      <c r="E33" s="182" t="s">
        <v>752</v>
      </c>
      <c r="F33" s="118">
        <v>59</v>
      </c>
      <c r="G33" s="117"/>
      <c r="H33" s="117"/>
    </row>
    <row r="34" spans="1:8" ht="12.75">
      <c r="A34" s="2"/>
      <c r="B34" s="1"/>
      <c r="C34" s="95" t="str">
        <f>'мех 1-2 гр'!G4</f>
        <v>Кирасиров Ренат</v>
      </c>
      <c r="D34" s="38" t="s">
        <v>116</v>
      </c>
      <c r="E34" s="182" t="s">
        <v>750</v>
      </c>
      <c r="F34" s="118">
        <v>58</v>
      </c>
      <c r="G34" s="117"/>
      <c r="H34" s="117"/>
    </row>
    <row r="35" spans="1:8" ht="12.75">
      <c r="A35" s="2"/>
      <c r="B35" s="1"/>
      <c r="C35" s="95" t="str">
        <f>'мех 1-2 гр'!B55</f>
        <v>Жучков Сергей</v>
      </c>
      <c r="D35" s="38" t="s">
        <v>238</v>
      </c>
      <c r="E35" s="182" t="s">
        <v>764</v>
      </c>
      <c r="F35" s="118">
        <v>57</v>
      </c>
      <c r="G35" s="117"/>
      <c r="H35" s="117"/>
    </row>
    <row r="36" spans="1:8" ht="12.75">
      <c r="A36" s="1"/>
      <c r="B36" s="1"/>
      <c r="C36" s="95" t="str">
        <f>'мех 1-2 гр'!B17</f>
        <v>Меер Иван</v>
      </c>
      <c r="D36" s="38" t="s">
        <v>140</v>
      </c>
      <c r="E36" s="182" t="s">
        <v>753</v>
      </c>
      <c r="F36" s="118">
        <v>56</v>
      </c>
      <c r="G36" s="117"/>
      <c r="H36" s="117"/>
    </row>
    <row r="37" spans="1:8" ht="12.75">
      <c r="A37" s="1"/>
      <c r="B37" s="1"/>
      <c r="C37" s="1"/>
      <c r="D37" s="2"/>
      <c r="E37" s="84"/>
      <c r="F37" s="83"/>
      <c r="G37" s="84"/>
      <c r="H37" s="1"/>
    </row>
    <row r="38" spans="1:8" ht="12.75">
      <c r="A38" s="1"/>
      <c r="B38" s="1"/>
      <c r="C38" s="1"/>
      <c r="D38" s="2"/>
      <c r="E38" s="84"/>
      <c r="F38" s="83"/>
      <c r="G38" s="84"/>
      <c r="H38" s="1"/>
    </row>
    <row r="39" spans="1:8" ht="12.75">
      <c r="A39" s="1"/>
      <c r="B39" s="1"/>
      <c r="C39" s="1"/>
      <c r="D39" s="2"/>
      <c r="E39" s="84"/>
      <c r="F39" s="83"/>
      <c r="G39" s="84"/>
      <c r="H39" s="1"/>
    </row>
    <row r="40" spans="1:8" ht="12.75">
      <c r="A40" s="1"/>
      <c r="B40" s="1"/>
      <c r="C40" s="1"/>
      <c r="D40" s="2"/>
      <c r="E40" s="84"/>
      <c r="F40" s="83"/>
      <c r="G40" s="84"/>
      <c r="H40" s="1"/>
    </row>
  </sheetData>
  <sheetProtection/>
  <mergeCells count="9">
    <mergeCell ref="B2:H2"/>
    <mergeCell ref="A3:G3"/>
    <mergeCell ref="E7:F7"/>
    <mergeCell ref="A9:A10"/>
    <mergeCell ref="B9:B10"/>
    <mergeCell ref="C9:C10"/>
    <mergeCell ref="D9:D10"/>
    <mergeCell ref="E9:G10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SheetLayoutView="100" zoomScalePageLayoutView="0" workbookViewId="0" topLeftCell="A1">
      <selection activeCell="K34" sqref="K34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8" ht="12.75">
      <c r="A3" s="209" t="s">
        <v>272</v>
      </c>
      <c r="B3" s="210"/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 t="s">
        <v>379</v>
      </c>
      <c r="E4" s="13"/>
      <c r="G4" s="13"/>
    </row>
    <row r="5" spans="2:7" ht="15.75">
      <c r="B5" s="12"/>
      <c r="C5" s="12"/>
      <c r="D5" s="13"/>
      <c r="E5" s="13"/>
      <c r="G5" s="13"/>
    </row>
    <row r="6" spans="4:5" ht="12.75">
      <c r="D6" s="80" t="s">
        <v>40</v>
      </c>
      <c r="E6" s="80" t="s">
        <v>113</v>
      </c>
    </row>
    <row r="7" spans="3:6" ht="12.75">
      <c r="C7" s="37" t="s">
        <v>381</v>
      </c>
      <c r="F7" s="96">
        <v>40601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1" t="s">
        <v>38</v>
      </c>
      <c r="F8" s="202"/>
      <c r="G8" s="203"/>
      <c r="H8" s="200" t="s">
        <v>39</v>
      </c>
    </row>
    <row r="9" spans="1:8" ht="12.75">
      <c r="A9" s="212"/>
      <c r="B9" s="200"/>
      <c r="C9" s="200"/>
      <c r="D9" s="200"/>
      <c r="E9" s="253"/>
      <c r="F9" s="205"/>
      <c r="G9" s="206"/>
      <c r="H9" s="200"/>
    </row>
    <row r="10" spans="1:8" ht="12.75">
      <c r="A10" s="2">
        <v>1</v>
      </c>
      <c r="B10" s="1"/>
      <c r="C10" s="1" t="str">
        <f>'дояры 1-2 гр (2)'!B4</f>
        <v>Скворцов Александр</v>
      </c>
      <c r="D10" s="2" t="s">
        <v>106</v>
      </c>
      <c r="E10" s="186" t="s">
        <v>832</v>
      </c>
      <c r="F10" s="185"/>
      <c r="G10" s="84"/>
      <c r="H10" s="1"/>
    </row>
    <row r="11" spans="1:8" ht="12.75">
      <c r="A11" s="2">
        <v>2</v>
      </c>
      <c r="B11" s="1"/>
      <c r="C11" s="1" t="str">
        <f>'дояры 1-2 гр (2)'!B5</f>
        <v>Сабанов Иван</v>
      </c>
      <c r="D11" s="2" t="s">
        <v>106</v>
      </c>
      <c r="E11" s="186" t="s">
        <v>833</v>
      </c>
      <c r="F11" s="185"/>
      <c r="G11" s="84"/>
      <c r="H11" s="1"/>
    </row>
    <row r="12" spans="1:8" ht="12.75">
      <c r="A12" s="2">
        <v>3</v>
      </c>
      <c r="B12" s="1"/>
      <c r="C12" s="1" t="str">
        <f>'дояры 1-2 гр (2)'!G17</f>
        <v>Жильцов Сергей</v>
      </c>
      <c r="D12" s="38" t="s">
        <v>140</v>
      </c>
      <c r="E12" s="186" t="s">
        <v>834</v>
      </c>
      <c r="F12" s="185"/>
      <c r="G12" s="84"/>
      <c r="H12" s="1"/>
    </row>
    <row r="13" spans="1:8" ht="12.75">
      <c r="A13" s="2">
        <v>4</v>
      </c>
      <c r="B13" s="1"/>
      <c r="C13" s="1" t="str">
        <f>'дояры 1-2 гр (2)'!G18</f>
        <v>Лифанов Артем</v>
      </c>
      <c r="D13" s="38" t="s">
        <v>140</v>
      </c>
      <c r="E13" s="186" t="s">
        <v>834</v>
      </c>
      <c r="F13" s="185"/>
      <c r="G13" s="84"/>
      <c r="H13" s="1"/>
    </row>
    <row r="14" spans="1:8" ht="12.75">
      <c r="A14" s="2">
        <v>5</v>
      </c>
      <c r="B14" s="1"/>
      <c r="C14" s="1" t="str">
        <f>'дояры 1-2 гр (2)'!G19</f>
        <v>Чернышов Сергей</v>
      </c>
      <c r="D14" s="38" t="s">
        <v>140</v>
      </c>
      <c r="E14" s="186" t="s">
        <v>835</v>
      </c>
      <c r="F14" s="185"/>
      <c r="G14" s="84"/>
      <c r="H14" s="1"/>
    </row>
    <row r="15" spans="1:8" ht="12.75">
      <c r="A15" s="2">
        <v>6</v>
      </c>
      <c r="B15" s="1"/>
      <c r="C15" s="1" t="str">
        <f>'дояры 1-2 гр (2)'!B29</f>
        <v>Светкин Владимир</v>
      </c>
      <c r="D15" s="38" t="s">
        <v>44</v>
      </c>
      <c r="E15" s="186" t="s">
        <v>836</v>
      </c>
      <c r="F15" s="185"/>
      <c r="G15" s="84"/>
      <c r="H15" s="1"/>
    </row>
    <row r="16" spans="1:8" ht="12.75">
      <c r="A16" s="2">
        <v>7</v>
      </c>
      <c r="B16" s="1"/>
      <c r="C16" s="1" t="str">
        <f>'дояры 1-2 гр (2)'!G29</f>
        <v>Пучков Юрий</v>
      </c>
      <c r="D16" s="38" t="s">
        <v>213</v>
      </c>
      <c r="E16" s="186" t="s">
        <v>837</v>
      </c>
      <c r="F16" s="185"/>
      <c r="G16" s="84"/>
      <c r="H16" s="1"/>
    </row>
    <row r="17" spans="1:8" ht="12.75">
      <c r="A17" s="2">
        <v>8</v>
      </c>
      <c r="B17" s="1"/>
      <c r="C17" s="1" t="str">
        <f>'дояры 1-2 гр (2)'!G30</f>
        <v>Филатов Вячеслав</v>
      </c>
      <c r="D17" s="38" t="s">
        <v>213</v>
      </c>
      <c r="E17" s="186" t="s">
        <v>838</v>
      </c>
      <c r="F17" s="185"/>
      <c r="G17" s="84"/>
      <c r="H17" s="1"/>
    </row>
    <row r="18" spans="1:8" ht="12.75">
      <c r="A18" s="2">
        <v>9</v>
      </c>
      <c r="B18" s="1"/>
      <c r="C18" s="1" t="str">
        <f>'дояры 1-2 гр (2)'!B42</f>
        <v>Сафронов Сергей</v>
      </c>
      <c r="D18" s="38" t="s">
        <v>199</v>
      </c>
      <c r="E18" s="186" t="s">
        <v>839</v>
      </c>
      <c r="F18" s="185"/>
      <c r="G18" s="84"/>
      <c r="H18" s="1"/>
    </row>
    <row r="19" spans="1:8" ht="12.75">
      <c r="A19" s="2">
        <v>10</v>
      </c>
      <c r="B19" s="1"/>
      <c r="C19" s="1" t="str">
        <f>'дояры 1-2 гр (2)'!B43</f>
        <v>Рыбаков Андрей</v>
      </c>
      <c r="D19" s="38" t="s">
        <v>199</v>
      </c>
      <c r="E19" s="186" t="s">
        <v>840</v>
      </c>
      <c r="F19" s="185"/>
      <c r="G19" s="84"/>
      <c r="H19" s="1"/>
    </row>
    <row r="20" spans="1:8" ht="12.75">
      <c r="A20" s="2">
        <v>11</v>
      </c>
      <c r="B20" s="1"/>
      <c r="C20" s="1" t="str">
        <f>'дояры 1-2 гр (2)'!G42</f>
        <v>Асанин Алексей</v>
      </c>
      <c r="D20" s="38" t="s">
        <v>191</v>
      </c>
      <c r="E20" s="186" t="s">
        <v>841</v>
      </c>
      <c r="F20" s="185"/>
      <c r="G20" s="84"/>
      <c r="H20" s="1"/>
    </row>
    <row r="21" spans="1:8" ht="12.75">
      <c r="A21" s="2">
        <v>12</v>
      </c>
      <c r="B21" s="1"/>
      <c r="C21" s="1" t="str">
        <f>'дояры 1-2 гр (2)'!G43</f>
        <v>Сазнов Александр</v>
      </c>
      <c r="D21" s="38" t="s">
        <v>191</v>
      </c>
      <c r="E21" s="186" t="s">
        <v>840</v>
      </c>
      <c r="F21" s="185"/>
      <c r="G21" s="84"/>
      <c r="H21" s="1"/>
    </row>
    <row r="22" spans="1:8" ht="12.75">
      <c r="A22" s="2">
        <v>13</v>
      </c>
      <c r="B22" s="1"/>
      <c r="C22" s="1" t="str">
        <f>'дояры 1-2 гр (2)'!G44</f>
        <v>Калинкин Роман</v>
      </c>
      <c r="D22" s="38" t="s">
        <v>191</v>
      </c>
      <c r="E22" s="186" t="s">
        <v>842</v>
      </c>
      <c r="F22" s="185"/>
      <c r="G22" s="84"/>
      <c r="H22" s="1"/>
    </row>
    <row r="23" spans="1:8" ht="12.75">
      <c r="A23" s="2">
        <v>14</v>
      </c>
      <c r="B23" s="1"/>
      <c r="C23" s="1" t="str">
        <f>'дояры 1-2 гр (2)'!B55</f>
        <v>Дасаев Рифат</v>
      </c>
      <c r="D23" s="38" t="s">
        <v>35</v>
      </c>
      <c r="E23" s="186" t="s">
        <v>843</v>
      </c>
      <c r="F23" s="185"/>
      <c r="G23" s="84"/>
      <c r="H23" s="1"/>
    </row>
    <row r="24" spans="1:8" ht="12.75">
      <c r="A24" s="2">
        <v>15</v>
      </c>
      <c r="B24" s="1"/>
      <c r="C24" s="1" t="str">
        <f>'дояры 1-2 гр (2)'!B56</f>
        <v>Горелов Днягир</v>
      </c>
      <c r="D24" s="38" t="s">
        <v>35</v>
      </c>
      <c r="E24" s="186" t="s">
        <v>844</v>
      </c>
      <c r="F24" s="185"/>
      <c r="G24" s="84"/>
      <c r="H24" s="1"/>
    </row>
    <row r="25" spans="1:8" ht="12.75">
      <c r="A25" s="2">
        <v>16</v>
      </c>
      <c r="B25" s="1"/>
      <c r="C25" s="1" t="str">
        <f>'дояры 1-2 гр (2)'!B57</f>
        <v>Кудряков Ильдар</v>
      </c>
      <c r="D25" s="38" t="s">
        <v>35</v>
      </c>
      <c r="E25" s="186" t="s">
        <v>845</v>
      </c>
      <c r="F25" s="185"/>
      <c r="G25" s="84"/>
      <c r="H25" s="1"/>
    </row>
    <row r="26" spans="1:8" ht="12.75">
      <c r="A26" s="2">
        <v>17</v>
      </c>
      <c r="B26" s="1"/>
      <c r="C26" s="1" t="str">
        <f>'дояры 1-2 гр (2)'!G68</f>
        <v>Русаков Михаил</v>
      </c>
      <c r="D26" s="38" t="s">
        <v>41</v>
      </c>
      <c r="E26" s="186" t="s">
        <v>846</v>
      </c>
      <c r="F26" s="185"/>
      <c r="G26" s="84"/>
      <c r="H26" s="1"/>
    </row>
    <row r="27" spans="1:8" ht="12.75">
      <c r="A27" s="2">
        <v>18</v>
      </c>
      <c r="B27" s="1"/>
      <c r="C27" s="1" t="str">
        <f>'дояры 1-2 гр (2)'!B81</f>
        <v>Степанов Василий</v>
      </c>
      <c r="D27" s="38" t="s">
        <v>243</v>
      </c>
      <c r="E27" s="186" t="s">
        <v>847</v>
      </c>
      <c r="F27" s="185"/>
      <c r="G27" s="84"/>
      <c r="H27" s="1"/>
    </row>
    <row r="28" spans="1:8" ht="12.75">
      <c r="A28" s="2">
        <v>19</v>
      </c>
      <c r="B28" s="1"/>
      <c r="C28" s="1" t="str">
        <f>'дояры 1-2 гр (2)'!B82</f>
        <v>Пучков Александр</v>
      </c>
      <c r="D28" s="38" t="s">
        <v>243</v>
      </c>
      <c r="E28" s="186" t="s">
        <v>848</v>
      </c>
      <c r="F28" s="185"/>
      <c r="G28" s="84"/>
      <c r="H28" s="1"/>
    </row>
    <row r="29" spans="1:8" ht="12.75">
      <c r="A29" s="2">
        <v>20</v>
      </c>
      <c r="B29" s="1"/>
      <c r="C29" s="1" t="str">
        <f>'дояры 1-2 гр (2)'!B83</f>
        <v>Усков Николай</v>
      </c>
      <c r="D29" s="38" t="s">
        <v>243</v>
      </c>
      <c r="E29" s="186" t="s">
        <v>841</v>
      </c>
      <c r="F29" s="185"/>
      <c r="G29" s="84"/>
      <c r="H29" s="1"/>
    </row>
    <row r="30" spans="1:8" ht="12.75">
      <c r="A30" s="2">
        <v>21</v>
      </c>
      <c r="B30" s="1"/>
      <c r="C30" s="1" t="str">
        <f>'дояры 1-2 гр (2)'!G81</f>
        <v>Моисеев Андрей</v>
      </c>
      <c r="D30" s="38" t="s">
        <v>179</v>
      </c>
      <c r="E30" s="186" t="s">
        <v>849</v>
      </c>
      <c r="F30" s="185"/>
      <c r="G30" s="84"/>
      <c r="H30" s="1"/>
    </row>
    <row r="31" spans="1:8" ht="12.75">
      <c r="A31" s="2">
        <v>22</v>
      </c>
      <c r="B31" s="1"/>
      <c r="C31" s="1" t="str">
        <f>'дояры 1-2 гр (2)'!G82</f>
        <v>Саплин Вадим</v>
      </c>
      <c r="D31" s="38" t="s">
        <v>179</v>
      </c>
      <c r="E31" s="186" t="s">
        <v>850</v>
      </c>
      <c r="F31" s="185"/>
      <c r="G31" s="84"/>
      <c r="H31" s="1"/>
    </row>
    <row r="32" spans="1:8" ht="12.75">
      <c r="A32" s="2">
        <v>23</v>
      </c>
      <c r="B32" s="1"/>
      <c r="C32" s="1" t="str">
        <f>'дояры 1-2 гр (2)'!B94</f>
        <v>Магдеев Рафаэль</v>
      </c>
      <c r="D32" s="38" t="s">
        <v>238</v>
      </c>
      <c r="E32" s="186" t="s">
        <v>851</v>
      </c>
      <c r="F32" s="185"/>
      <c r="G32" s="84"/>
      <c r="H32" s="1"/>
    </row>
    <row r="33" spans="1:8" ht="12.75">
      <c r="A33" s="2">
        <v>24</v>
      </c>
      <c r="B33" s="1"/>
      <c r="C33" s="1" t="str">
        <f>'дояры 1-2 гр (2)'!B95</f>
        <v>Юсупов Рамиль</v>
      </c>
      <c r="D33" s="38" t="s">
        <v>238</v>
      </c>
      <c r="E33" s="186" t="s">
        <v>852</v>
      </c>
      <c r="F33" s="185"/>
      <c r="G33" s="84"/>
      <c r="H33" s="1"/>
    </row>
    <row r="34" spans="1:8" ht="12.75">
      <c r="A34" s="2">
        <v>25</v>
      </c>
      <c r="B34" s="1"/>
      <c r="C34" s="1" t="str">
        <f>'дояры 1-2 гр (2)'!G94</f>
        <v>Каштанов Дмитрий</v>
      </c>
      <c r="D34" s="38" t="s">
        <v>33</v>
      </c>
      <c r="E34" s="186" t="s">
        <v>853</v>
      </c>
      <c r="F34" s="185"/>
      <c r="G34" s="84"/>
      <c r="H34" s="1"/>
    </row>
    <row r="35" spans="1:8" ht="12.75">
      <c r="A35" s="2">
        <v>26</v>
      </c>
      <c r="B35" s="1"/>
      <c r="C35" s="1" t="str">
        <f>'дояры 1-2 гр (2)'!B107</f>
        <v>Антошкин Дмитрий</v>
      </c>
      <c r="D35" s="38" t="s">
        <v>265</v>
      </c>
      <c r="E35" s="186" t="s">
        <v>776</v>
      </c>
      <c r="F35" s="185"/>
      <c r="G35" s="84"/>
      <c r="H35" s="1"/>
    </row>
    <row r="36" spans="1:8" ht="12.75">
      <c r="A36" s="2">
        <v>27</v>
      </c>
      <c r="B36" s="1"/>
      <c r="C36" s="1" t="str">
        <f>'дояры 1-2 гр (2)'!G107</f>
        <v>Ячменев Евгений</v>
      </c>
      <c r="D36" s="38" t="s">
        <v>256</v>
      </c>
      <c r="E36" s="186" t="s">
        <v>854</v>
      </c>
      <c r="F36" s="185"/>
      <c r="G36" s="84"/>
      <c r="H36" s="1"/>
    </row>
    <row r="37" spans="1:8" ht="12.75">
      <c r="A37" s="2">
        <v>28</v>
      </c>
      <c r="B37" s="1"/>
      <c r="C37" s="1" t="str">
        <f>'дояры 1-2 гр (2)'!G108</f>
        <v>Саакян Артур</v>
      </c>
      <c r="D37" s="38" t="s">
        <v>256</v>
      </c>
      <c r="E37" s="186" t="s">
        <v>855</v>
      </c>
      <c r="F37" s="185"/>
      <c r="G37" s="84"/>
      <c r="H37" s="1"/>
    </row>
    <row r="38" spans="1:8" ht="12.75">
      <c r="A38" s="2">
        <v>29</v>
      </c>
      <c r="B38" s="1"/>
      <c r="C38" s="1" t="str">
        <f>'дояры 1-2 гр (2)'!B120</f>
        <v>Матюшенко Андрей</v>
      </c>
      <c r="D38" s="38" t="s">
        <v>165</v>
      </c>
      <c r="E38" s="186" t="s">
        <v>856</v>
      </c>
      <c r="F38" s="185"/>
      <c r="G38" s="84"/>
      <c r="H38" s="1"/>
    </row>
    <row r="39" spans="1:8" ht="12.75">
      <c r="A39" s="2">
        <v>30</v>
      </c>
      <c r="B39" s="1"/>
      <c r="C39" s="1" t="str">
        <f>'дояры 1-2 гр (2)'!B121</f>
        <v>Манышев Андрей</v>
      </c>
      <c r="D39" s="38" t="s">
        <v>165</v>
      </c>
      <c r="E39" s="186" t="s">
        <v>857</v>
      </c>
      <c r="F39" s="185"/>
      <c r="G39" s="84"/>
      <c r="H39" s="1"/>
    </row>
    <row r="40" spans="1:8" ht="12.75">
      <c r="A40" s="2">
        <v>31</v>
      </c>
      <c r="B40" s="1"/>
      <c r="C40" s="1" t="str">
        <f>'дояры 1-2 гр (2)'!B122</f>
        <v>Карпов Евгений</v>
      </c>
      <c r="D40" s="38" t="s">
        <v>165</v>
      </c>
      <c r="E40" s="186" t="s">
        <v>858</v>
      </c>
      <c r="F40" s="185"/>
      <c r="G40" s="84"/>
      <c r="H40" s="1"/>
    </row>
    <row r="41" spans="1:8" ht="12.75">
      <c r="A41" s="1"/>
      <c r="B41" s="1"/>
      <c r="C41" s="36" t="s">
        <v>860</v>
      </c>
      <c r="D41" s="38" t="s">
        <v>178</v>
      </c>
      <c r="E41" s="186" t="s">
        <v>859</v>
      </c>
      <c r="F41" s="185"/>
      <c r="G41" s="84"/>
      <c r="H41" s="1"/>
    </row>
  </sheetData>
  <sheetProtection/>
  <mergeCells count="8">
    <mergeCell ref="B2:H2"/>
    <mergeCell ref="A3:H3"/>
    <mergeCell ref="A8:A9"/>
    <mergeCell ref="B8:B9"/>
    <mergeCell ref="C8:C9"/>
    <mergeCell ref="D8:D9"/>
    <mergeCell ref="E8:G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42"/>
    </sheetView>
  </sheetViews>
  <sheetFormatPr defaultColWidth="9.140625" defaultRowHeight="12.75"/>
  <cols>
    <col min="1" max="1" width="7.140625" style="0" customWidth="1"/>
    <col min="2" max="2" width="21.00390625" style="0" customWidth="1"/>
    <col min="3" max="3" width="18.00390625" style="0" customWidth="1"/>
    <col min="4" max="4" width="7.7109375" style="0" customWidth="1"/>
    <col min="5" max="5" width="5.140625" style="0" customWidth="1"/>
    <col min="6" max="6" width="5.8515625" style="0" customWidth="1"/>
    <col min="7" max="7" width="8.140625" style="0" customWidth="1"/>
    <col min="8" max="8" width="5.8515625" style="0" customWidth="1"/>
    <col min="10" max="10" width="6.7109375" style="0" customWidth="1"/>
    <col min="12" max="12" width="9.8515625" style="0" hidden="1" customWidth="1"/>
  </cols>
  <sheetData>
    <row r="1" spans="1:12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>
      <c r="A2" s="12"/>
      <c r="B2" s="12"/>
      <c r="C2" s="209" t="s">
        <v>124</v>
      </c>
      <c r="D2" s="209"/>
      <c r="E2" s="209"/>
      <c r="F2" s="209"/>
      <c r="G2" s="209"/>
      <c r="H2" s="209"/>
      <c r="I2" s="209"/>
      <c r="J2" s="209"/>
      <c r="K2" s="209"/>
      <c r="L2" t="s">
        <v>102</v>
      </c>
    </row>
    <row r="3" spans="1:7" ht="12.75" customHeight="1">
      <c r="A3" s="12"/>
      <c r="B3" s="12"/>
      <c r="C3" s="13"/>
      <c r="F3" s="13"/>
      <c r="G3" s="13"/>
    </row>
    <row r="4" ht="12.75">
      <c r="I4" s="37" t="s">
        <v>662</v>
      </c>
    </row>
    <row r="5" spans="1:12" ht="12.75" customHeight="1">
      <c r="A5" s="207" t="s">
        <v>79</v>
      </c>
      <c r="B5" s="226" t="s">
        <v>32</v>
      </c>
      <c r="C5" s="226" t="s">
        <v>37</v>
      </c>
      <c r="D5" s="247" t="s">
        <v>60</v>
      </c>
      <c r="E5" s="203"/>
      <c r="F5" s="255" t="s">
        <v>29</v>
      </c>
      <c r="G5" s="207" t="s">
        <v>70</v>
      </c>
      <c r="H5" s="255" t="s">
        <v>29</v>
      </c>
      <c r="I5" s="207" t="s">
        <v>58</v>
      </c>
      <c r="J5" s="254" t="s">
        <v>29</v>
      </c>
      <c r="K5" s="254" t="s">
        <v>53</v>
      </c>
      <c r="L5" s="200" t="s">
        <v>39</v>
      </c>
    </row>
    <row r="6" spans="1:12" ht="22.5" customHeight="1">
      <c r="A6" s="208"/>
      <c r="B6" s="208"/>
      <c r="C6" s="208"/>
      <c r="D6" s="204"/>
      <c r="E6" s="206"/>
      <c r="F6" s="256"/>
      <c r="G6" s="212"/>
      <c r="H6" s="256"/>
      <c r="I6" s="212"/>
      <c r="J6" s="250"/>
      <c r="K6" s="250"/>
      <c r="L6" s="251"/>
    </row>
    <row r="7" spans="1:12" ht="12.75">
      <c r="A7" s="25"/>
      <c r="B7" s="39" t="str">
        <f>'дояры 1-2 гр (2)'!G4</f>
        <v>Еремкин Игорь</v>
      </c>
      <c r="C7" s="135" t="s">
        <v>116</v>
      </c>
      <c r="D7" s="126" t="s">
        <v>859</v>
      </c>
      <c r="E7" s="40">
        <v>66</v>
      </c>
      <c r="F7" s="6">
        <f aca="true" t="shared" si="0" ref="F7:F35">E7*1.5</f>
        <v>99</v>
      </c>
      <c r="G7" s="40">
        <v>29.36</v>
      </c>
      <c r="H7" s="6">
        <v>57</v>
      </c>
      <c r="I7" s="40">
        <v>12</v>
      </c>
      <c r="J7" s="6">
        <v>55</v>
      </c>
      <c r="K7" s="6">
        <f aca="true" t="shared" si="1" ref="K7:K35">J7+H7+F7</f>
        <v>211</v>
      </c>
      <c r="L7" s="25"/>
    </row>
    <row r="8" spans="1:12" ht="12.75">
      <c r="A8" s="25"/>
      <c r="B8" s="39" t="str">
        <f>'дояры 1-2 гр (2)'!B4</f>
        <v>Скворцов Александр</v>
      </c>
      <c r="C8" s="135" t="s">
        <v>106</v>
      </c>
      <c r="D8" s="126" t="s">
        <v>832</v>
      </c>
      <c r="E8" s="40">
        <v>120</v>
      </c>
      <c r="F8" s="6">
        <f t="shared" si="0"/>
        <v>180</v>
      </c>
      <c r="G8" s="40">
        <v>31.08</v>
      </c>
      <c r="H8" s="6">
        <v>55</v>
      </c>
      <c r="I8" s="40">
        <v>17</v>
      </c>
      <c r="J8" s="6">
        <v>64</v>
      </c>
      <c r="K8" s="6">
        <f t="shared" si="1"/>
        <v>299</v>
      </c>
      <c r="L8" s="25"/>
    </row>
    <row r="9" spans="1:12" ht="12.75" hidden="1">
      <c r="A9" s="39"/>
      <c r="B9" s="39" t="e">
        <f>'дояры 1-2 гр (2)'!#REF!</f>
        <v>#REF!</v>
      </c>
      <c r="C9" s="135" t="s">
        <v>106</v>
      </c>
      <c r="D9" s="126"/>
      <c r="E9" s="40">
        <v>0</v>
      </c>
      <c r="F9" s="6">
        <f t="shared" si="0"/>
        <v>0</v>
      </c>
      <c r="G9" s="35"/>
      <c r="H9" s="34"/>
      <c r="I9" s="35"/>
      <c r="J9" s="34"/>
      <c r="K9" s="6">
        <f t="shared" si="1"/>
        <v>0</v>
      </c>
      <c r="L9" s="39"/>
    </row>
    <row r="10" spans="1:12" ht="12.75">
      <c r="A10" s="25"/>
      <c r="B10" s="39" t="str">
        <f>'дояры 1-2 гр (2)'!B5</f>
        <v>Сабанов Иван</v>
      </c>
      <c r="C10" s="135" t="s">
        <v>106</v>
      </c>
      <c r="D10" s="126" t="s">
        <v>833</v>
      </c>
      <c r="E10" s="40">
        <v>82</v>
      </c>
      <c r="F10" s="6">
        <f t="shared" si="0"/>
        <v>123</v>
      </c>
      <c r="G10" s="40">
        <v>29.41</v>
      </c>
      <c r="H10" s="6">
        <v>56</v>
      </c>
      <c r="I10" s="40">
        <v>18</v>
      </c>
      <c r="J10" s="6">
        <v>69</v>
      </c>
      <c r="K10" s="6">
        <f t="shared" si="1"/>
        <v>248</v>
      </c>
      <c r="L10" s="25"/>
    </row>
    <row r="11" spans="1:12" ht="12.75">
      <c r="A11" s="25"/>
      <c r="B11" s="39" t="str">
        <f>'дояры 1-2 гр (2)'!G29</f>
        <v>Пучков Юрий</v>
      </c>
      <c r="C11" s="135" t="s">
        <v>213</v>
      </c>
      <c r="D11" s="126" t="s">
        <v>837</v>
      </c>
      <c r="E11" s="40">
        <v>65</v>
      </c>
      <c r="F11" s="6">
        <f t="shared" si="0"/>
        <v>97.5</v>
      </c>
      <c r="G11" s="40">
        <v>18.36</v>
      </c>
      <c r="H11" s="6">
        <v>70</v>
      </c>
      <c r="I11" s="40">
        <v>16</v>
      </c>
      <c r="J11" s="6">
        <v>60</v>
      </c>
      <c r="K11" s="6">
        <f t="shared" si="1"/>
        <v>227.5</v>
      </c>
      <c r="L11" s="25"/>
    </row>
    <row r="12" spans="1:12" ht="12.75">
      <c r="A12" s="25"/>
      <c r="B12" s="39" t="str">
        <f>'дояры 1-2 гр (2)'!G30</f>
        <v>Филатов Вячеслав</v>
      </c>
      <c r="C12" s="135" t="s">
        <v>213</v>
      </c>
      <c r="D12" s="126" t="s">
        <v>838</v>
      </c>
      <c r="E12" s="40">
        <v>64</v>
      </c>
      <c r="F12" s="6">
        <f t="shared" si="0"/>
        <v>96</v>
      </c>
      <c r="G12" s="40">
        <v>19.11</v>
      </c>
      <c r="H12" s="6">
        <v>69</v>
      </c>
      <c r="I12" s="40">
        <v>21</v>
      </c>
      <c r="J12" s="6">
        <v>85</v>
      </c>
      <c r="K12" s="6">
        <f t="shared" si="1"/>
        <v>250</v>
      </c>
      <c r="L12" s="25"/>
    </row>
    <row r="13" spans="1:12" ht="12.75">
      <c r="A13" s="25"/>
      <c r="B13" s="39" t="str">
        <f>'дояры 1-2 гр (2)'!B42</f>
        <v>Сафронов Сергей</v>
      </c>
      <c r="C13" s="135" t="s">
        <v>199</v>
      </c>
      <c r="D13" s="126" t="s">
        <v>839</v>
      </c>
      <c r="E13" s="40">
        <v>98</v>
      </c>
      <c r="F13" s="6">
        <f t="shared" si="0"/>
        <v>147</v>
      </c>
      <c r="G13" s="40">
        <v>19.3</v>
      </c>
      <c r="H13" s="6">
        <v>68</v>
      </c>
      <c r="I13" s="40">
        <v>12</v>
      </c>
      <c r="J13" s="6">
        <v>55</v>
      </c>
      <c r="K13" s="6">
        <f t="shared" si="1"/>
        <v>270</v>
      </c>
      <c r="L13" s="25"/>
    </row>
    <row r="14" spans="1:12" ht="12.75">
      <c r="A14" s="25"/>
      <c r="B14" s="39" t="str">
        <f>'дояры 1-2 гр (2)'!B43</f>
        <v>Рыбаков Андрей</v>
      </c>
      <c r="C14" s="135" t="s">
        <v>199</v>
      </c>
      <c r="D14" s="126" t="s">
        <v>840</v>
      </c>
      <c r="E14" s="40">
        <v>74</v>
      </c>
      <c r="F14" s="6">
        <f t="shared" si="0"/>
        <v>111</v>
      </c>
      <c r="G14" s="40">
        <v>19.36</v>
      </c>
      <c r="H14" s="6">
        <v>67</v>
      </c>
      <c r="I14" s="40">
        <v>12</v>
      </c>
      <c r="J14" s="6">
        <v>55</v>
      </c>
      <c r="K14" s="6">
        <f t="shared" si="1"/>
        <v>233</v>
      </c>
      <c r="L14" s="25"/>
    </row>
    <row r="15" spans="1:12" ht="12.75">
      <c r="A15" s="25"/>
      <c r="B15" s="39" t="str">
        <f>'дояры 1-2 гр (2)'!G42</f>
        <v>Асанин Алексей</v>
      </c>
      <c r="C15" s="135" t="s">
        <v>191</v>
      </c>
      <c r="D15" s="126" t="s">
        <v>841</v>
      </c>
      <c r="E15" s="40">
        <v>51</v>
      </c>
      <c r="F15" s="6">
        <f t="shared" si="0"/>
        <v>76.5</v>
      </c>
      <c r="G15" s="40">
        <v>24.38</v>
      </c>
      <c r="H15" s="6">
        <v>62</v>
      </c>
      <c r="I15" s="40">
        <v>18</v>
      </c>
      <c r="J15" s="6">
        <v>69</v>
      </c>
      <c r="K15" s="6">
        <f t="shared" si="1"/>
        <v>207.5</v>
      </c>
      <c r="L15" s="25"/>
    </row>
    <row r="16" spans="1:12" ht="12.75">
      <c r="A16" s="25"/>
      <c r="B16" s="39" t="str">
        <f>'дояры 1-2 гр (2)'!G43</f>
        <v>Сазнов Александр</v>
      </c>
      <c r="C16" s="135" t="s">
        <v>191</v>
      </c>
      <c r="D16" s="126" t="s">
        <v>840</v>
      </c>
      <c r="E16" s="40">
        <v>72</v>
      </c>
      <c r="F16" s="6">
        <f t="shared" si="0"/>
        <v>108</v>
      </c>
      <c r="G16" s="40">
        <v>0</v>
      </c>
      <c r="H16" s="6"/>
      <c r="I16" s="40">
        <v>18</v>
      </c>
      <c r="J16" s="6">
        <v>69</v>
      </c>
      <c r="K16" s="6">
        <f t="shared" si="1"/>
        <v>177</v>
      </c>
      <c r="L16" s="25"/>
    </row>
    <row r="17" spans="1:12" ht="12.75">
      <c r="A17" s="25"/>
      <c r="B17" s="39" t="str">
        <f>'дояры 1-2 гр (2)'!G44</f>
        <v>Калинкин Роман</v>
      </c>
      <c r="C17" s="135" t="s">
        <v>191</v>
      </c>
      <c r="D17" s="126" t="s">
        <v>842</v>
      </c>
      <c r="E17" s="40">
        <v>62</v>
      </c>
      <c r="F17" s="6">
        <f t="shared" si="0"/>
        <v>93</v>
      </c>
      <c r="G17" s="40">
        <v>22.45</v>
      </c>
      <c r="H17" s="6">
        <v>64</v>
      </c>
      <c r="I17" s="40">
        <v>19</v>
      </c>
      <c r="J17" s="6">
        <v>72</v>
      </c>
      <c r="K17" s="6">
        <f t="shared" si="1"/>
        <v>229</v>
      </c>
      <c r="L17" s="25"/>
    </row>
    <row r="18" spans="1:12" ht="12.75">
      <c r="A18" s="25"/>
      <c r="B18" s="39" t="str">
        <f>'дояры 1-2 гр (2)'!B55</f>
        <v>Дасаев Рифат</v>
      </c>
      <c r="C18" s="135" t="s">
        <v>35</v>
      </c>
      <c r="D18" s="126" t="s">
        <v>843</v>
      </c>
      <c r="E18" s="40">
        <v>56</v>
      </c>
      <c r="F18" s="6">
        <f t="shared" si="0"/>
        <v>84</v>
      </c>
      <c r="G18" s="40">
        <v>0</v>
      </c>
      <c r="H18" s="6"/>
      <c r="I18" s="40">
        <v>20</v>
      </c>
      <c r="J18" s="6">
        <v>82</v>
      </c>
      <c r="K18" s="6">
        <f t="shared" si="1"/>
        <v>166</v>
      </c>
      <c r="L18" s="25"/>
    </row>
    <row r="19" spans="1:12" ht="12.75">
      <c r="A19" s="25"/>
      <c r="B19" s="39" t="str">
        <f>'дояры 1-2 гр (2)'!B56</f>
        <v>Горелов Днягир</v>
      </c>
      <c r="C19" s="135" t="s">
        <v>35</v>
      </c>
      <c r="D19" s="119" t="s">
        <v>844</v>
      </c>
      <c r="E19" s="40">
        <v>85</v>
      </c>
      <c r="F19" s="6">
        <f t="shared" si="0"/>
        <v>127.5</v>
      </c>
      <c r="G19" s="2">
        <v>27.52</v>
      </c>
      <c r="H19" s="6">
        <v>58</v>
      </c>
      <c r="I19" s="2">
        <v>7</v>
      </c>
      <c r="J19" s="6">
        <v>48</v>
      </c>
      <c r="K19" s="6">
        <f t="shared" si="1"/>
        <v>233.5</v>
      </c>
      <c r="L19" s="1"/>
    </row>
    <row r="20" spans="1:12" ht="12.75">
      <c r="A20" s="25"/>
      <c r="B20" s="39" t="str">
        <f>'дояры 1-2 гр (2)'!B57</f>
        <v>Кудряков Ильдар</v>
      </c>
      <c r="C20" s="135" t="s">
        <v>35</v>
      </c>
      <c r="D20" s="119" t="s">
        <v>845</v>
      </c>
      <c r="E20" s="40">
        <v>79</v>
      </c>
      <c r="F20" s="6">
        <f t="shared" si="0"/>
        <v>118.5</v>
      </c>
      <c r="G20" s="2">
        <v>0</v>
      </c>
      <c r="H20" s="6"/>
      <c r="I20" s="2">
        <v>7</v>
      </c>
      <c r="J20" s="6">
        <v>48</v>
      </c>
      <c r="K20" s="6">
        <f t="shared" si="1"/>
        <v>166.5</v>
      </c>
      <c r="L20" s="1"/>
    </row>
    <row r="21" spans="1:12" ht="12.75">
      <c r="A21" s="25"/>
      <c r="B21" s="39" t="str">
        <f>'дояры 1-2 гр (2)'!G68</f>
        <v>Русаков Михаил</v>
      </c>
      <c r="C21" s="135" t="s">
        <v>41</v>
      </c>
      <c r="D21" s="119" t="s">
        <v>846</v>
      </c>
      <c r="E21" s="40">
        <v>54</v>
      </c>
      <c r="F21" s="6">
        <f t="shared" si="0"/>
        <v>81</v>
      </c>
      <c r="G21" s="2">
        <v>27.22</v>
      </c>
      <c r="H21" s="6">
        <v>59</v>
      </c>
      <c r="I21" s="2">
        <v>11</v>
      </c>
      <c r="J21" s="6">
        <v>50</v>
      </c>
      <c r="K21" s="6">
        <f t="shared" si="1"/>
        <v>190</v>
      </c>
      <c r="L21" s="1"/>
    </row>
    <row r="22" spans="1:12" ht="12.75">
      <c r="A22" s="1"/>
      <c r="B22" s="36" t="str">
        <f>'дояры 1-2 гр (2)'!B81</f>
        <v>Степанов Василий</v>
      </c>
      <c r="C22" s="61" t="s">
        <v>243</v>
      </c>
      <c r="D22" s="119" t="s">
        <v>847</v>
      </c>
      <c r="E22" s="40">
        <v>61</v>
      </c>
      <c r="F22" s="6">
        <f t="shared" si="0"/>
        <v>91.5</v>
      </c>
      <c r="G22" s="2">
        <v>37.1</v>
      </c>
      <c r="H22" s="6">
        <v>54</v>
      </c>
      <c r="I22" s="2">
        <v>12</v>
      </c>
      <c r="J22" s="6">
        <v>55</v>
      </c>
      <c r="K22" s="6">
        <f t="shared" si="1"/>
        <v>200.5</v>
      </c>
      <c r="L22" s="1"/>
    </row>
    <row r="23" spans="1:12" ht="12.75">
      <c r="A23" s="1"/>
      <c r="B23" s="36" t="str">
        <f>'дояры 1-2 гр (2)'!B82</f>
        <v>Пучков Александр</v>
      </c>
      <c r="C23" s="61" t="s">
        <v>243</v>
      </c>
      <c r="D23" s="119" t="s">
        <v>870</v>
      </c>
      <c r="E23" s="40">
        <v>53</v>
      </c>
      <c r="F23" s="6">
        <f t="shared" si="0"/>
        <v>79.5</v>
      </c>
      <c r="G23" s="2">
        <v>49.08</v>
      </c>
      <c r="H23" s="6">
        <v>52</v>
      </c>
      <c r="I23" s="2">
        <v>0</v>
      </c>
      <c r="J23" s="6">
        <v>0</v>
      </c>
      <c r="K23" s="6">
        <f t="shared" si="1"/>
        <v>131.5</v>
      </c>
      <c r="L23" s="1"/>
    </row>
    <row r="24" spans="1:12" ht="12.75">
      <c r="A24" s="1"/>
      <c r="B24" s="36" t="str">
        <f>'дояры 1-2 гр (2)'!B83</f>
        <v>Усков Николай</v>
      </c>
      <c r="C24" s="61" t="s">
        <v>243</v>
      </c>
      <c r="D24" s="119" t="s">
        <v>869</v>
      </c>
      <c r="E24" s="40">
        <v>51</v>
      </c>
      <c r="F24" s="6">
        <f t="shared" si="0"/>
        <v>76.5</v>
      </c>
      <c r="G24" s="2">
        <v>38.5</v>
      </c>
      <c r="H24" s="6">
        <v>53</v>
      </c>
      <c r="I24" s="2">
        <v>12</v>
      </c>
      <c r="J24" s="6">
        <v>55</v>
      </c>
      <c r="K24" s="6">
        <f t="shared" si="1"/>
        <v>184.5</v>
      </c>
      <c r="L24" s="1"/>
    </row>
    <row r="25" spans="1:12" ht="12.75">
      <c r="A25" s="1"/>
      <c r="B25" s="36" t="str">
        <f>'дояры 1-2 гр (2)'!G81</f>
        <v>Моисеев Андрей</v>
      </c>
      <c r="C25" s="61" t="s">
        <v>179</v>
      </c>
      <c r="D25" s="119" t="s">
        <v>849</v>
      </c>
      <c r="E25" s="40">
        <v>90</v>
      </c>
      <c r="F25" s="6">
        <f t="shared" si="0"/>
        <v>135</v>
      </c>
      <c r="G25" s="2">
        <v>25.32</v>
      </c>
      <c r="H25" s="6">
        <v>61</v>
      </c>
      <c r="I25" s="2">
        <v>16</v>
      </c>
      <c r="J25" s="6">
        <v>60</v>
      </c>
      <c r="K25" s="6">
        <f t="shared" si="1"/>
        <v>256</v>
      </c>
      <c r="L25" s="1"/>
    </row>
    <row r="26" spans="1:12" ht="12.75">
      <c r="A26" s="1"/>
      <c r="B26" s="36" t="str">
        <f>'дояры 1-2 гр (2)'!G82</f>
        <v>Саплин Вадим</v>
      </c>
      <c r="C26" s="61" t="s">
        <v>179</v>
      </c>
      <c r="D26" s="119" t="s">
        <v>850</v>
      </c>
      <c r="E26" s="40">
        <v>52</v>
      </c>
      <c r="F26" s="6">
        <f t="shared" si="0"/>
        <v>78</v>
      </c>
      <c r="G26" s="2">
        <v>22.35</v>
      </c>
      <c r="H26" s="6">
        <v>65</v>
      </c>
      <c r="I26" s="2">
        <v>11</v>
      </c>
      <c r="J26" s="6">
        <v>50</v>
      </c>
      <c r="K26" s="6">
        <f t="shared" si="1"/>
        <v>193</v>
      </c>
      <c r="L26" s="1"/>
    </row>
    <row r="27" spans="1:12" ht="12.75">
      <c r="A27" s="1"/>
      <c r="B27" s="1" t="str">
        <f>'дояры 1-2 гр (2)'!B94</f>
        <v>Магдеев Рафаэль</v>
      </c>
      <c r="C27" s="61" t="s">
        <v>238</v>
      </c>
      <c r="D27" s="119" t="s">
        <v>851</v>
      </c>
      <c r="E27" s="40">
        <v>63</v>
      </c>
      <c r="F27" s="6">
        <f t="shared" si="0"/>
        <v>94.5</v>
      </c>
      <c r="G27" s="2">
        <v>14.08</v>
      </c>
      <c r="H27" s="6">
        <v>120</v>
      </c>
      <c r="I27" s="2">
        <v>20</v>
      </c>
      <c r="J27" s="6">
        <v>82</v>
      </c>
      <c r="K27" s="6">
        <f t="shared" si="1"/>
        <v>296.5</v>
      </c>
      <c r="L27" s="1"/>
    </row>
    <row r="28" spans="1:12" ht="12.75">
      <c r="A28" s="1"/>
      <c r="B28" s="1" t="str">
        <f>'дояры 1-2 гр (2)'!B95</f>
        <v>Юсупов Рамиль</v>
      </c>
      <c r="C28" s="61" t="s">
        <v>238</v>
      </c>
      <c r="D28" s="119" t="s">
        <v>852</v>
      </c>
      <c r="E28" s="40">
        <v>76</v>
      </c>
      <c r="F28" s="6">
        <f t="shared" si="0"/>
        <v>114</v>
      </c>
      <c r="G28" s="2">
        <v>14.56</v>
      </c>
      <c r="H28" s="6">
        <v>108</v>
      </c>
      <c r="I28" s="2">
        <v>20</v>
      </c>
      <c r="J28" s="6">
        <v>82</v>
      </c>
      <c r="K28" s="6">
        <f t="shared" si="1"/>
        <v>304</v>
      </c>
      <c r="L28" s="1"/>
    </row>
    <row r="29" spans="1:12" ht="12.75">
      <c r="A29" s="1"/>
      <c r="B29" s="1" t="str">
        <f>'дояры 1-2 гр (2)'!G94</f>
        <v>Каштанов Дмитрий</v>
      </c>
      <c r="C29" s="61" t="s">
        <v>33</v>
      </c>
      <c r="D29" s="119" t="s">
        <v>853</v>
      </c>
      <c r="E29" s="40">
        <v>108</v>
      </c>
      <c r="F29" s="6">
        <f t="shared" si="0"/>
        <v>162</v>
      </c>
      <c r="G29" s="2">
        <v>15.06</v>
      </c>
      <c r="H29" s="6">
        <v>98</v>
      </c>
      <c r="I29" s="2">
        <v>26</v>
      </c>
      <c r="J29" s="6">
        <v>98</v>
      </c>
      <c r="K29" s="6">
        <f t="shared" si="1"/>
        <v>358</v>
      </c>
      <c r="L29" s="1"/>
    </row>
    <row r="30" spans="1:12" ht="12.75">
      <c r="A30" s="1"/>
      <c r="B30" s="1" t="str">
        <f>'дояры 1-2 гр (2)'!B107</f>
        <v>Антошкин Дмитрий</v>
      </c>
      <c r="C30" s="61" t="s">
        <v>265</v>
      </c>
      <c r="D30" s="119" t="s">
        <v>776</v>
      </c>
      <c r="E30" s="40">
        <v>0</v>
      </c>
      <c r="F30" s="6">
        <f t="shared" si="0"/>
        <v>0</v>
      </c>
      <c r="G30" s="2">
        <v>26.06</v>
      </c>
      <c r="H30" s="6">
        <v>60</v>
      </c>
      <c r="I30" s="2">
        <v>16</v>
      </c>
      <c r="J30" s="6">
        <v>60</v>
      </c>
      <c r="K30" s="6">
        <f t="shared" si="1"/>
        <v>120</v>
      </c>
      <c r="L30" s="1"/>
    </row>
    <row r="31" spans="1:12" ht="12.75">
      <c r="A31" s="1"/>
      <c r="B31" s="1" t="str">
        <f>'дояры 1-2 гр (2)'!G107</f>
        <v>Ячменев Евгений</v>
      </c>
      <c r="C31" s="61" t="s">
        <v>256</v>
      </c>
      <c r="D31" s="119" t="s">
        <v>854</v>
      </c>
      <c r="E31" s="40">
        <v>57</v>
      </c>
      <c r="F31" s="6">
        <f t="shared" si="0"/>
        <v>85.5</v>
      </c>
      <c r="G31" s="2">
        <v>22</v>
      </c>
      <c r="H31" s="6">
        <v>66</v>
      </c>
      <c r="I31" s="2">
        <v>17</v>
      </c>
      <c r="J31" s="6">
        <v>64</v>
      </c>
      <c r="K31" s="6">
        <f t="shared" si="1"/>
        <v>215.5</v>
      </c>
      <c r="L31" s="1"/>
    </row>
    <row r="32" spans="1:12" ht="12.75">
      <c r="A32" s="1"/>
      <c r="B32" s="1" t="str">
        <f>'дояры 1-2 гр (2)'!G108</f>
        <v>Саакян Артур</v>
      </c>
      <c r="C32" s="61" t="s">
        <v>256</v>
      </c>
      <c r="D32" s="119" t="s">
        <v>855</v>
      </c>
      <c r="E32" s="40">
        <v>55</v>
      </c>
      <c r="F32" s="6">
        <f t="shared" si="0"/>
        <v>82.5</v>
      </c>
      <c r="G32" s="2">
        <v>23.52</v>
      </c>
      <c r="H32" s="6">
        <v>63</v>
      </c>
      <c r="I32" s="2">
        <v>18</v>
      </c>
      <c r="J32" s="6">
        <v>65</v>
      </c>
      <c r="K32" s="6">
        <f t="shared" si="1"/>
        <v>210.5</v>
      </c>
      <c r="L32" s="1"/>
    </row>
    <row r="33" spans="1:12" ht="12.75">
      <c r="A33" s="1"/>
      <c r="B33" s="1" t="str">
        <f>'дояры 1-2 гр (2)'!B120</f>
        <v>Матюшенко Андрей</v>
      </c>
      <c r="C33" s="61" t="s">
        <v>165</v>
      </c>
      <c r="D33" s="119" t="s">
        <v>856</v>
      </c>
      <c r="E33" s="40">
        <v>68</v>
      </c>
      <c r="F33" s="6">
        <f t="shared" si="0"/>
        <v>102</v>
      </c>
      <c r="G33" s="2">
        <v>17.55</v>
      </c>
      <c r="H33" s="6">
        <v>79</v>
      </c>
      <c r="I33" s="2">
        <v>23</v>
      </c>
      <c r="J33" s="6">
        <v>90</v>
      </c>
      <c r="K33" s="6">
        <f t="shared" si="1"/>
        <v>271</v>
      </c>
      <c r="L33" s="1"/>
    </row>
    <row r="34" spans="1:12" ht="12.75">
      <c r="A34" s="1"/>
      <c r="B34" s="1" t="str">
        <f>'дояры 1-2 гр (2)'!B121</f>
        <v>Манышев Андрей</v>
      </c>
      <c r="C34" s="61" t="s">
        <v>165</v>
      </c>
      <c r="D34" s="119" t="s">
        <v>857</v>
      </c>
      <c r="E34" s="40">
        <v>60</v>
      </c>
      <c r="F34" s="6">
        <f t="shared" si="0"/>
        <v>90</v>
      </c>
      <c r="G34" s="2">
        <v>17.1</v>
      </c>
      <c r="H34" s="6">
        <v>82</v>
      </c>
      <c r="I34" s="2">
        <v>29</v>
      </c>
      <c r="J34" s="6">
        <v>120</v>
      </c>
      <c r="K34" s="6">
        <f t="shared" si="1"/>
        <v>292</v>
      </c>
      <c r="L34" s="1"/>
    </row>
    <row r="35" spans="1:12" ht="12.75">
      <c r="A35" s="1"/>
      <c r="B35" s="1" t="str">
        <f>'дояры 1-2 гр (2)'!B122</f>
        <v>Карпов Евгений</v>
      </c>
      <c r="C35" s="61" t="s">
        <v>165</v>
      </c>
      <c r="D35" s="119" t="s">
        <v>858</v>
      </c>
      <c r="E35" s="40">
        <v>58</v>
      </c>
      <c r="F35" s="6">
        <f t="shared" si="0"/>
        <v>87</v>
      </c>
      <c r="G35" s="2">
        <v>15.56</v>
      </c>
      <c r="H35" s="6">
        <v>90</v>
      </c>
      <c r="I35" s="2">
        <v>19</v>
      </c>
      <c r="J35" s="6">
        <v>72</v>
      </c>
      <c r="K35" s="6">
        <f t="shared" si="1"/>
        <v>249</v>
      </c>
      <c r="L35" s="1"/>
    </row>
    <row r="36" spans="1:12" ht="12.75">
      <c r="A36" s="1"/>
      <c r="B36" s="36" t="s">
        <v>143</v>
      </c>
      <c r="C36" s="36" t="s">
        <v>140</v>
      </c>
      <c r="D36" s="119" t="s">
        <v>835</v>
      </c>
      <c r="E36" s="40">
        <v>59</v>
      </c>
      <c r="F36" s="6">
        <f aca="true" t="shared" si="2" ref="F36:F42">E36*1.5</f>
        <v>88.5</v>
      </c>
      <c r="G36" s="2">
        <v>16.16</v>
      </c>
      <c r="H36" s="6">
        <v>85</v>
      </c>
      <c r="I36" s="2">
        <v>18</v>
      </c>
      <c r="J36" s="6">
        <v>69</v>
      </c>
      <c r="K36" s="6">
        <f aca="true" t="shared" si="3" ref="K36:K42">J36+H36+F36</f>
        <v>242.5</v>
      </c>
      <c r="L36" s="1"/>
    </row>
    <row r="37" spans="1:12" ht="12.75">
      <c r="A37" s="1"/>
      <c r="B37" s="36" t="s">
        <v>141</v>
      </c>
      <c r="C37" s="36" t="s">
        <v>140</v>
      </c>
      <c r="D37" s="119" t="s">
        <v>834</v>
      </c>
      <c r="E37" s="40">
        <v>70</v>
      </c>
      <c r="F37" s="6">
        <f t="shared" si="2"/>
        <v>105</v>
      </c>
      <c r="G37" s="40">
        <v>18.06</v>
      </c>
      <c r="H37" s="6">
        <v>74</v>
      </c>
      <c r="I37" s="2">
        <v>20</v>
      </c>
      <c r="J37" s="6">
        <v>82</v>
      </c>
      <c r="K37" s="6">
        <f t="shared" si="3"/>
        <v>261</v>
      </c>
      <c r="L37" s="1"/>
    </row>
    <row r="38" spans="1:12" ht="12.75">
      <c r="A38" s="1"/>
      <c r="B38" s="36" t="s">
        <v>142</v>
      </c>
      <c r="C38" s="36" t="s">
        <v>140</v>
      </c>
      <c r="D38" s="119" t="s">
        <v>834</v>
      </c>
      <c r="E38" s="40">
        <v>70</v>
      </c>
      <c r="F38" s="6">
        <f t="shared" si="2"/>
        <v>105</v>
      </c>
      <c r="G38" s="40">
        <v>18.08</v>
      </c>
      <c r="H38" s="6">
        <v>72</v>
      </c>
      <c r="I38" s="2">
        <v>17</v>
      </c>
      <c r="J38" s="6">
        <v>64</v>
      </c>
      <c r="K38" s="6">
        <f t="shared" si="3"/>
        <v>241</v>
      </c>
      <c r="L38" s="1"/>
    </row>
    <row r="39" spans="1:12" ht="12.75">
      <c r="A39" s="1"/>
      <c r="B39" s="36" t="s">
        <v>170</v>
      </c>
      <c r="C39" s="36" t="s">
        <v>44</v>
      </c>
      <c r="D39" s="119" t="s">
        <v>836</v>
      </c>
      <c r="E39" s="40">
        <v>67</v>
      </c>
      <c r="F39" s="6">
        <f t="shared" si="2"/>
        <v>100.5</v>
      </c>
      <c r="G39" s="40">
        <v>0</v>
      </c>
      <c r="H39" s="6">
        <v>0</v>
      </c>
      <c r="I39" s="2">
        <v>27</v>
      </c>
      <c r="J39" s="6">
        <v>108</v>
      </c>
      <c r="K39" s="6">
        <f t="shared" si="3"/>
        <v>208.5</v>
      </c>
      <c r="L39" s="1"/>
    </row>
    <row r="40" spans="1:12" ht="12.75">
      <c r="A40" s="1"/>
      <c r="B40" s="36" t="s">
        <v>660</v>
      </c>
      <c r="C40" s="36" t="s">
        <v>219</v>
      </c>
      <c r="D40" s="127"/>
      <c r="E40" s="40">
        <v>0</v>
      </c>
      <c r="F40" s="6">
        <f t="shared" si="2"/>
        <v>0</v>
      </c>
      <c r="G40" s="40">
        <v>0</v>
      </c>
      <c r="H40" s="6">
        <v>0</v>
      </c>
      <c r="I40" s="2">
        <v>17</v>
      </c>
      <c r="J40" s="6">
        <v>64</v>
      </c>
      <c r="K40" s="6">
        <f t="shared" si="3"/>
        <v>64</v>
      </c>
      <c r="L40" s="1"/>
    </row>
    <row r="41" spans="1:12" ht="12.75">
      <c r="A41" s="1"/>
      <c r="B41" s="36" t="s">
        <v>223</v>
      </c>
      <c r="C41" s="36" t="s">
        <v>219</v>
      </c>
      <c r="D41" s="127"/>
      <c r="E41" s="40">
        <v>0</v>
      </c>
      <c r="F41" s="6">
        <f t="shared" si="2"/>
        <v>0</v>
      </c>
      <c r="G41" s="40">
        <v>0</v>
      </c>
      <c r="H41" s="6">
        <v>0</v>
      </c>
      <c r="I41" s="2">
        <v>16</v>
      </c>
      <c r="J41" s="6">
        <v>60</v>
      </c>
      <c r="K41" s="6">
        <f t="shared" si="3"/>
        <v>60</v>
      </c>
      <c r="L41" s="1"/>
    </row>
    <row r="42" spans="1:12" ht="12.75">
      <c r="A42" s="1"/>
      <c r="B42" s="36" t="s">
        <v>661</v>
      </c>
      <c r="C42" s="36" t="s">
        <v>219</v>
      </c>
      <c r="D42" s="127"/>
      <c r="E42" s="40">
        <v>0</v>
      </c>
      <c r="F42" s="6">
        <f t="shared" si="2"/>
        <v>0</v>
      </c>
      <c r="G42" s="40">
        <v>0</v>
      </c>
      <c r="H42" s="6">
        <v>0</v>
      </c>
      <c r="I42" s="2">
        <v>14</v>
      </c>
      <c r="J42" s="6">
        <v>56</v>
      </c>
      <c r="K42" s="6">
        <f t="shared" si="3"/>
        <v>56</v>
      </c>
      <c r="L42" s="1"/>
    </row>
  </sheetData>
  <sheetProtection/>
  <mergeCells count="13">
    <mergeCell ref="F5:F6"/>
    <mergeCell ref="G5:G6"/>
    <mergeCell ref="H5:H6"/>
    <mergeCell ref="D5:E6"/>
    <mergeCell ref="A1:L1"/>
    <mergeCell ref="C2:K2"/>
    <mergeCell ref="A5:A6"/>
    <mergeCell ref="B5:B6"/>
    <mergeCell ref="C5:C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G35" sqref="G35"/>
    </sheetView>
  </sheetViews>
  <sheetFormatPr defaultColWidth="9.140625" defaultRowHeight="12.75"/>
  <cols>
    <col min="1" max="1" width="6.421875" style="0" customWidth="1"/>
    <col min="2" max="2" width="21.00390625" style="0" customWidth="1"/>
    <col min="3" max="3" width="16.7109375" style="0" customWidth="1"/>
    <col min="4" max="4" width="6.28125" style="0" customWidth="1"/>
    <col min="5" max="5" width="5.140625" style="0" customWidth="1"/>
    <col min="6" max="6" width="5.8515625" style="0" customWidth="1"/>
    <col min="7" max="7" width="8.140625" style="0" customWidth="1"/>
    <col min="8" max="8" width="5.8515625" style="0" customWidth="1"/>
    <col min="9" max="9" width="9.28125" style="0" customWidth="1"/>
    <col min="10" max="10" width="6.7109375" style="0" customWidth="1"/>
    <col min="12" max="12" width="9.8515625" style="0" hidden="1" customWidth="1"/>
  </cols>
  <sheetData>
    <row r="1" spans="1:12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>
      <c r="A2" s="209" t="s">
        <v>134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37" t="s">
        <v>135</v>
      </c>
    </row>
    <row r="3" spans="1:7" ht="12.75" customHeight="1">
      <c r="A3" s="12"/>
      <c r="B3" s="12"/>
      <c r="C3" s="13"/>
      <c r="F3" s="13"/>
      <c r="G3" s="13"/>
    </row>
    <row r="4" ht="12.75">
      <c r="I4" s="37" t="s">
        <v>659</v>
      </c>
    </row>
    <row r="5" spans="1:12" ht="12.75" customHeight="1">
      <c r="A5" s="207" t="s">
        <v>39</v>
      </c>
      <c r="B5" s="226" t="s">
        <v>32</v>
      </c>
      <c r="C5" s="226" t="s">
        <v>37</v>
      </c>
      <c r="D5" s="201" t="s">
        <v>658</v>
      </c>
      <c r="E5" s="203"/>
      <c r="F5" s="255" t="s">
        <v>29</v>
      </c>
      <c r="G5" s="207" t="s">
        <v>70</v>
      </c>
      <c r="H5" s="255" t="s">
        <v>29</v>
      </c>
      <c r="I5" s="207" t="s">
        <v>58</v>
      </c>
      <c r="J5" s="254" t="s">
        <v>29</v>
      </c>
      <c r="K5" s="254" t="s">
        <v>53</v>
      </c>
      <c r="L5" s="200" t="s">
        <v>39</v>
      </c>
    </row>
    <row r="6" spans="1:12" ht="26.25" customHeight="1">
      <c r="A6" s="208"/>
      <c r="B6" s="208"/>
      <c r="C6" s="208"/>
      <c r="D6" s="204"/>
      <c r="E6" s="206"/>
      <c r="F6" s="256"/>
      <c r="G6" s="212"/>
      <c r="H6" s="256"/>
      <c r="I6" s="212"/>
      <c r="J6" s="250"/>
      <c r="K6" s="250"/>
      <c r="L6" s="251"/>
    </row>
    <row r="7" spans="1:12" ht="12.75">
      <c r="A7" s="25"/>
      <c r="B7" s="39" t="str">
        <f>'дояры 1-2 гр (2)'!G10</f>
        <v>Беспалова Ольга</v>
      </c>
      <c r="C7" s="35" t="s">
        <v>116</v>
      </c>
      <c r="D7" s="126" t="s">
        <v>792</v>
      </c>
      <c r="E7" s="40">
        <v>82</v>
      </c>
      <c r="F7" s="90">
        <f aca="true" t="shared" si="0" ref="F7:F29">E7*1.5</f>
        <v>123</v>
      </c>
      <c r="G7" s="40">
        <v>12.56</v>
      </c>
      <c r="H7" s="6">
        <v>108</v>
      </c>
      <c r="I7" s="40">
        <v>45</v>
      </c>
      <c r="J7" s="6">
        <v>69</v>
      </c>
      <c r="K7" s="6">
        <f aca="true" t="shared" si="1" ref="K7:K29">J7+H7+F7</f>
        <v>300</v>
      </c>
      <c r="L7" s="25"/>
    </row>
    <row r="8" spans="1:12" ht="12.75" hidden="1">
      <c r="A8" s="25"/>
      <c r="B8" s="39" t="str">
        <f>'дояры 1-2 гр (2)'!G11</f>
        <v>Кудеркина Луиза</v>
      </c>
      <c r="C8" s="35" t="s">
        <v>116</v>
      </c>
      <c r="D8" s="125"/>
      <c r="E8" s="40">
        <v>0</v>
      </c>
      <c r="F8" s="90">
        <f t="shared" si="0"/>
        <v>0</v>
      </c>
      <c r="G8" s="40"/>
      <c r="H8" s="6"/>
      <c r="I8" s="40"/>
      <c r="J8" s="6"/>
      <c r="K8" s="6">
        <f t="shared" si="1"/>
        <v>0</v>
      </c>
      <c r="L8" s="25"/>
    </row>
    <row r="9" spans="1:12" ht="12.75">
      <c r="A9" s="39"/>
      <c r="B9" s="39" t="str">
        <f>'дояры 1-2 гр (2)'!B10</f>
        <v>Ярославцева Ольга</v>
      </c>
      <c r="C9" s="35" t="s">
        <v>106</v>
      </c>
      <c r="D9" s="126" t="s">
        <v>789</v>
      </c>
      <c r="E9" s="40">
        <v>108</v>
      </c>
      <c r="F9" s="90">
        <f t="shared" si="0"/>
        <v>162</v>
      </c>
      <c r="G9" s="35">
        <v>20.33</v>
      </c>
      <c r="H9" s="34">
        <v>68</v>
      </c>
      <c r="I9" s="35">
        <v>50</v>
      </c>
      <c r="J9" s="34">
        <v>89</v>
      </c>
      <c r="K9" s="6">
        <f t="shared" si="1"/>
        <v>319</v>
      </c>
      <c r="L9" s="39"/>
    </row>
    <row r="10" spans="1:12" ht="12.75">
      <c r="A10" s="25"/>
      <c r="B10" s="39" t="str">
        <f>'дояры 1-2 гр (2)'!B22</f>
        <v>Кажаева Анна</v>
      </c>
      <c r="C10" s="35" t="s">
        <v>136</v>
      </c>
      <c r="D10" s="126" t="s">
        <v>788</v>
      </c>
      <c r="E10" s="40">
        <v>76</v>
      </c>
      <c r="F10" s="90">
        <f t="shared" si="0"/>
        <v>114</v>
      </c>
      <c r="G10" s="40">
        <v>16.02</v>
      </c>
      <c r="H10" s="6">
        <v>70</v>
      </c>
      <c r="I10" s="40">
        <v>0</v>
      </c>
      <c r="J10" s="6"/>
      <c r="K10" s="6">
        <f t="shared" si="1"/>
        <v>184</v>
      </c>
      <c r="L10" s="25"/>
    </row>
    <row r="11" spans="1:12" ht="12.75">
      <c r="A11" s="25"/>
      <c r="B11" s="39" t="str">
        <f>'дояры 1-2 гр (2)'!B23</f>
        <v>Антошкина Татьяна</v>
      </c>
      <c r="C11" s="35" t="s">
        <v>136</v>
      </c>
      <c r="D11" s="126" t="s">
        <v>790</v>
      </c>
      <c r="E11" s="40">
        <v>98</v>
      </c>
      <c r="F11" s="90">
        <f t="shared" si="0"/>
        <v>147</v>
      </c>
      <c r="G11" s="40">
        <v>14.54</v>
      </c>
      <c r="H11" s="6">
        <v>82</v>
      </c>
      <c r="I11" s="40">
        <v>42</v>
      </c>
      <c r="J11" s="6">
        <v>66</v>
      </c>
      <c r="K11" s="6">
        <f t="shared" si="1"/>
        <v>295</v>
      </c>
      <c r="L11" s="25"/>
    </row>
    <row r="12" spans="1:12" ht="12.75">
      <c r="A12" s="25"/>
      <c r="B12" s="39" t="str">
        <f>'дояры 1-2 гр (2)'!B24</f>
        <v>Семашкина Татьяна</v>
      </c>
      <c r="C12" s="35" t="s">
        <v>136</v>
      </c>
      <c r="D12" s="126" t="s">
        <v>791</v>
      </c>
      <c r="E12" s="40">
        <v>68</v>
      </c>
      <c r="F12" s="90">
        <f t="shared" si="0"/>
        <v>102</v>
      </c>
      <c r="G12" s="40">
        <v>13.56</v>
      </c>
      <c r="H12" s="6">
        <v>85</v>
      </c>
      <c r="I12" s="40">
        <v>40</v>
      </c>
      <c r="J12" s="6">
        <v>64</v>
      </c>
      <c r="K12" s="6">
        <f t="shared" si="1"/>
        <v>251</v>
      </c>
      <c r="L12" s="25"/>
    </row>
    <row r="13" spans="1:12" ht="12.75">
      <c r="A13" s="25"/>
      <c r="B13" s="39" t="str">
        <f>'дояры 1-2 гр (2)'!B35</f>
        <v>Игнашкина Ольга</v>
      </c>
      <c r="C13" s="35" t="s">
        <v>44</v>
      </c>
      <c r="D13" s="126" t="s">
        <v>794</v>
      </c>
      <c r="E13" s="40">
        <v>67</v>
      </c>
      <c r="F13" s="90">
        <f t="shared" si="0"/>
        <v>100.5</v>
      </c>
      <c r="G13" s="40">
        <v>11.33</v>
      </c>
      <c r="H13" s="6">
        <v>120</v>
      </c>
      <c r="I13" s="40">
        <v>59</v>
      </c>
      <c r="J13" s="6">
        <v>120</v>
      </c>
      <c r="K13" s="6">
        <f t="shared" si="1"/>
        <v>340.5</v>
      </c>
      <c r="L13" s="25"/>
    </row>
    <row r="14" spans="1:12" ht="12.75">
      <c r="A14" s="25"/>
      <c r="B14" s="39" t="str">
        <f>'дояры 1-2 гр (2)'!B36</f>
        <v>Быченкова Анна</v>
      </c>
      <c r="C14" s="35" t="s">
        <v>44</v>
      </c>
      <c r="D14" s="126" t="s">
        <v>795</v>
      </c>
      <c r="E14" s="40">
        <v>74</v>
      </c>
      <c r="F14" s="90">
        <f t="shared" si="0"/>
        <v>111</v>
      </c>
      <c r="G14" s="40">
        <v>13.29</v>
      </c>
      <c r="H14" s="6">
        <v>98</v>
      </c>
      <c r="I14" s="40">
        <v>52</v>
      </c>
      <c r="J14" s="6">
        <v>85</v>
      </c>
      <c r="K14" s="6">
        <f t="shared" si="1"/>
        <v>294</v>
      </c>
      <c r="L14" s="25"/>
    </row>
    <row r="15" spans="1:12" ht="12.75">
      <c r="A15" s="25"/>
      <c r="B15" s="39" t="str">
        <f>'дояры 1-2 гр (2)'!G35</f>
        <v>Филатова Лариса</v>
      </c>
      <c r="C15" s="35" t="s">
        <v>213</v>
      </c>
      <c r="D15" s="126" t="s">
        <v>796</v>
      </c>
      <c r="E15" s="40">
        <v>70</v>
      </c>
      <c r="F15" s="90">
        <f t="shared" si="0"/>
        <v>105</v>
      </c>
      <c r="G15" s="40">
        <v>13.38</v>
      </c>
      <c r="H15" s="6">
        <v>90</v>
      </c>
      <c r="I15" s="40">
        <v>47</v>
      </c>
      <c r="J15" s="6">
        <v>74</v>
      </c>
      <c r="K15" s="6">
        <f t="shared" si="1"/>
        <v>269</v>
      </c>
      <c r="L15" s="25"/>
    </row>
    <row r="16" spans="1:12" ht="12.75">
      <c r="A16" s="25"/>
      <c r="B16" s="39" t="str">
        <f>'дояры 1-2 гр (2)'!B48</f>
        <v>Семенова Светлана</v>
      </c>
      <c r="C16" s="35" t="s">
        <v>199</v>
      </c>
      <c r="D16" s="126" t="s">
        <v>797</v>
      </c>
      <c r="E16" s="40">
        <v>66</v>
      </c>
      <c r="F16" s="90">
        <f t="shared" si="0"/>
        <v>99</v>
      </c>
      <c r="G16" s="40">
        <v>16.15</v>
      </c>
      <c r="H16" s="6">
        <v>69</v>
      </c>
      <c r="I16" s="40">
        <v>47</v>
      </c>
      <c r="J16" s="6">
        <v>74</v>
      </c>
      <c r="K16" s="6">
        <f t="shared" si="1"/>
        <v>242</v>
      </c>
      <c r="L16" s="25"/>
    </row>
    <row r="17" spans="1:12" ht="12.75">
      <c r="A17" s="25"/>
      <c r="B17" s="39" t="str">
        <f>'дояры 1-2 гр (2)'!G61</f>
        <v>Банникова Нина</v>
      </c>
      <c r="C17" s="35" t="s">
        <v>187</v>
      </c>
      <c r="D17" s="126" t="s">
        <v>798</v>
      </c>
      <c r="E17" s="40">
        <v>59</v>
      </c>
      <c r="F17" s="90">
        <f t="shared" si="0"/>
        <v>88.5</v>
      </c>
      <c r="G17" s="40">
        <v>15.01</v>
      </c>
      <c r="H17" s="6">
        <v>79</v>
      </c>
      <c r="I17" s="40">
        <v>36</v>
      </c>
      <c r="J17" s="6">
        <v>65</v>
      </c>
      <c r="K17" s="6">
        <f t="shared" si="1"/>
        <v>232.5</v>
      </c>
      <c r="L17" s="25"/>
    </row>
    <row r="18" spans="1:12" ht="12.75">
      <c r="A18" s="25"/>
      <c r="B18" s="39" t="str">
        <f>'дояры 1-2 гр (2)'!B74</f>
        <v>Елевич Светлана</v>
      </c>
      <c r="C18" s="35" t="s">
        <v>214</v>
      </c>
      <c r="D18" s="126" t="s">
        <v>799</v>
      </c>
      <c r="E18" s="40">
        <v>65</v>
      </c>
      <c r="F18" s="90">
        <f t="shared" si="0"/>
        <v>97.5</v>
      </c>
      <c r="G18" s="40">
        <v>29.07</v>
      </c>
      <c r="H18" s="6">
        <v>64</v>
      </c>
      <c r="I18" s="40">
        <v>24</v>
      </c>
      <c r="J18" s="6">
        <v>60</v>
      </c>
      <c r="K18" s="6">
        <f t="shared" si="1"/>
        <v>221.5</v>
      </c>
      <c r="L18" s="25"/>
    </row>
    <row r="19" spans="1:12" ht="12.75">
      <c r="A19" s="25"/>
      <c r="B19" s="39" t="str">
        <f>'дояры 1-2 гр (2)'!G74</f>
        <v>Скороспелова Надежда</v>
      </c>
      <c r="C19" s="35" t="s">
        <v>41</v>
      </c>
      <c r="D19" s="119" t="s">
        <v>800</v>
      </c>
      <c r="E19" s="40">
        <v>69</v>
      </c>
      <c r="F19" s="90">
        <f t="shared" si="0"/>
        <v>103.5</v>
      </c>
      <c r="G19" s="2">
        <v>32.56</v>
      </c>
      <c r="H19" s="90">
        <v>63</v>
      </c>
      <c r="I19" s="2">
        <v>54</v>
      </c>
      <c r="J19" s="6">
        <v>98</v>
      </c>
      <c r="K19" s="6">
        <f t="shared" si="1"/>
        <v>264.5</v>
      </c>
      <c r="L19" s="1"/>
    </row>
    <row r="20" spans="1:12" ht="12.75">
      <c r="A20" s="25"/>
      <c r="B20" s="39" t="str">
        <f>'дояры 1-2 гр (2)'!G75</f>
        <v>Молчанова Людмила</v>
      </c>
      <c r="C20" s="35" t="s">
        <v>41</v>
      </c>
      <c r="D20" s="119" t="s">
        <v>801</v>
      </c>
      <c r="E20" s="40">
        <v>64</v>
      </c>
      <c r="F20" s="90">
        <f t="shared" si="0"/>
        <v>96</v>
      </c>
      <c r="G20" s="2">
        <v>33.13</v>
      </c>
      <c r="H20" s="90">
        <v>62</v>
      </c>
      <c r="I20" s="2">
        <v>46</v>
      </c>
      <c r="J20" s="6">
        <v>70</v>
      </c>
      <c r="K20" s="6">
        <f t="shared" si="1"/>
        <v>228</v>
      </c>
      <c r="L20" s="1"/>
    </row>
    <row r="21" spans="1:12" ht="12.75">
      <c r="A21" s="25"/>
      <c r="B21" s="39" t="str">
        <f>'дояры 1-2 гр (2)'!G87</f>
        <v>Осокина Светлана</v>
      </c>
      <c r="C21" s="35" t="s">
        <v>179</v>
      </c>
      <c r="D21" s="119" t="s">
        <v>802</v>
      </c>
      <c r="E21" s="40">
        <v>72</v>
      </c>
      <c r="F21" s="90">
        <f t="shared" si="0"/>
        <v>108</v>
      </c>
      <c r="G21" s="2">
        <v>24.32</v>
      </c>
      <c r="H21" s="90">
        <v>65</v>
      </c>
      <c r="I21" s="2">
        <v>53</v>
      </c>
      <c r="J21" s="6">
        <v>90</v>
      </c>
      <c r="K21" s="6">
        <f t="shared" si="1"/>
        <v>263</v>
      </c>
      <c r="L21" s="1"/>
    </row>
    <row r="22" spans="1:12" ht="12.75">
      <c r="A22" s="1"/>
      <c r="B22" s="36" t="str">
        <f>'дояры 1-2 гр (2)'!B100</f>
        <v>Баландина Александра</v>
      </c>
      <c r="C22" s="38" t="s">
        <v>238</v>
      </c>
      <c r="D22" s="119" t="s">
        <v>803</v>
      </c>
      <c r="E22" s="40">
        <v>120</v>
      </c>
      <c r="F22" s="90">
        <f t="shared" si="0"/>
        <v>180</v>
      </c>
      <c r="G22" s="2">
        <v>15.31</v>
      </c>
      <c r="H22" s="90">
        <v>76</v>
      </c>
      <c r="I22" s="2">
        <v>58</v>
      </c>
      <c r="J22" s="6">
        <v>108</v>
      </c>
      <c r="K22" s="6">
        <f t="shared" si="1"/>
        <v>364</v>
      </c>
      <c r="L22" s="1"/>
    </row>
    <row r="23" spans="1:12" ht="12.75">
      <c r="A23" s="1"/>
      <c r="B23" s="36" t="str">
        <f>'дояры 1-2 гр (2)'!G100</f>
        <v>Бажанова Елена</v>
      </c>
      <c r="C23" s="38" t="s">
        <v>33</v>
      </c>
      <c r="D23" s="119" t="s">
        <v>804</v>
      </c>
      <c r="E23" s="40">
        <v>85</v>
      </c>
      <c r="F23" s="90">
        <f t="shared" si="0"/>
        <v>127.5</v>
      </c>
      <c r="G23" s="2">
        <v>15.36</v>
      </c>
      <c r="H23" s="90">
        <v>74</v>
      </c>
      <c r="I23" s="2">
        <v>49</v>
      </c>
      <c r="J23" s="6">
        <v>79</v>
      </c>
      <c r="K23" s="6">
        <f t="shared" si="1"/>
        <v>280.5</v>
      </c>
      <c r="L23" s="1"/>
    </row>
    <row r="24" spans="1:12" ht="12.75">
      <c r="A24" s="1"/>
      <c r="B24" s="36" t="str">
        <f>'дояры 1-2 гр (2)'!B113</f>
        <v>Вычегжанина Юлия</v>
      </c>
      <c r="C24" s="38" t="s">
        <v>265</v>
      </c>
      <c r="D24" s="119" t="s">
        <v>805</v>
      </c>
      <c r="E24" s="40">
        <v>60</v>
      </c>
      <c r="F24" s="90">
        <f t="shared" si="0"/>
        <v>90</v>
      </c>
      <c r="G24" s="2">
        <v>22.17</v>
      </c>
      <c r="H24" s="90">
        <v>67</v>
      </c>
      <c r="I24" s="2">
        <v>48</v>
      </c>
      <c r="J24" s="6">
        <v>76</v>
      </c>
      <c r="K24" s="6">
        <f t="shared" si="1"/>
        <v>233</v>
      </c>
      <c r="L24" s="1"/>
    </row>
    <row r="25" spans="1:12" ht="12.75">
      <c r="A25" s="1"/>
      <c r="B25" s="36" t="str">
        <f>'дояры 1-2 гр (2)'!B114</f>
        <v>Глумскова Юлия</v>
      </c>
      <c r="C25" s="38" t="s">
        <v>265</v>
      </c>
      <c r="D25" s="119" t="s">
        <v>806</v>
      </c>
      <c r="E25" s="40">
        <v>61</v>
      </c>
      <c r="F25" s="90">
        <f t="shared" si="0"/>
        <v>91.5</v>
      </c>
      <c r="G25" s="142">
        <v>16</v>
      </c>
      <c r="H25" s="90">
        <v>72</v>
      </c>
      <c r="I25" s="2">
        <v>43</v>
      </c>
      <c r="J25" s="6">
        <v>67</v>
      </c>
      <c r="K25" s="6">
        <f t="shared" si="1"/>
        <v>230.5</v>
      </c>
      <c r="L25" s="1"/>
    </row>
    <row r="26" spans="1:12" ht="12.75">
      <c r="A26" s="1"/>
      <c r="B26" s="1" t="str">
        <f>'дояры 1-2 гр (2)'!G113</f>
        <v>Акопян Мария</v>
      </c>
      <c r="C26" s="38" t="s">
        <v>256</v>
      </c>
      <c r="D26" s="119" t="s">
        <v>807</v>
      </c>
      <c r="E26" s="40">
        <v>62</v>
      </c>
      <c r="F26" s="90">
        <f t="shared" si="0"/>
        <v>93</v>
      </c>
      <c r="G26" s="2">
        <v>24.08</v>
      </c>
      <c r="H26" s="90">
        <v>66</v>
      </c>
      <c r="I26" s="2">
        <v>45</v>
      </c>
      <c r="J26" s="90">
        <v>69</v>
      </c>
      <c r="K26" s="6">
        <f t="shared" si="1"/>
        <v>228</v>
      </c>
      <c r="L26" s="1"/>
    </row>
    <row r="27" spans="1:12" ht="12.75">
      <c r="A27" s="1"/>
      <c r="B27" s="36" t="s">
        <v>122</v>
      </c>
      <c r="C27" s="38" t="s">
        <v>178</v>
      </c>
      <c r="D27" s="119" t="s">
        <v>793</v>
      </c>
      <c r="E27" s="40">
        <v>90</v>
      </c>
      <c r="F27" s="90">
        <f t="shared" si="0"/>
        <v>135</v>
      </c>
      <c r="G27" s="2">
        <v>0</v>
      </c>
      <c r="H27" s="90">
        <v>0</v>
      </c>
      <c r="I27" s="40">
        <v>30</v>
      </c>
      <c r="J27" s="6">
        <v>61</v>
      </c>
      <c r="K27" s="6">
        <f t="shared" si="1"/>
        <v>196</v>
      </c>
      <c r="L27" s="1"/>
    </row>
    <row r="28" spans="1:12" ht="12.75">
      <c r="A28" s="1"/>
      <c r="B28" s="36" t="s">
        <v>390</v>
      </c>
      <c r="C28" s="38" t="s">
        <v>219</v>
      </c>
      <c r="D28" s="119" t="s">
        <v>808</v>
      </c>
      <c r="E28" s="40">
        <v>63</v>
      </c>
      <c r="F28" s="90">
        <f t="shared" si="0"/>
        <v>94.5</v>
      </c>
      <c r="G28" s="2">
        <v>0</v>
      </c>
      <c r="H28" s="90">
        <v>0</v>
      </c>
      <c r="I28" s="40">
        <v>42</v>
      </c>
      <c r="J28" s="6">
        <v>66</v>
      </c>
      <c r="K28" s="6">
        <f t="shared" si="1"/>
        <v>160.5</v>
      </c>
      <c r="L28" s="1"/>
    </row>
    <row r="29" spans="1:12" ht="12.75">
      <c r="A29" s="1"/>
      <c r="B29" s="36" t="s">
        <v>391</v>
      </c>
      <c r="C29" s="38" t="s">
        <v>219</v>
      </c>
      <c r="D29" s="119" t="s">
        <v>809</v>
      </c>
      <c r="E29" s="40">
        <v>79</v>
      </c>
      <c r="F29" s="90">
        <f t="shared" si="0"/>
        <v>118.5</v>
      </c>
      <c r="G29" s="2">
        <v>0</v>
      </c>
      <c r="H29" s="90">
        <v>0</v>
      </c>
      <c r="I29" s="40">
        <v>34</v>
      </c>
      <c r="J29" s="6">
        <v>62</v>
      </c>
      <c r="K29" s="6">
        <f t="shared" si="1"/>
        <v>180.5</v>
      </c>
      <c r="L29" s="1"/>
    </row>
  </sheetData>
  <sheetProtection/>
  <mergeCells count="13">
    <mergeCell ref="A1:L1"/>
    <mergeCell ref="A5:A6"/>
    <mergeCell ref="B5:B6"/>
    <mergeCell ref="C5:C6"/>
    <mergeCell ref="D5:E6"/>
    <mergeCell ref="F5:F6"/>
    <mergeCell ref="G5:G6"/>
    <mergeCell ref="H5:H6"/>
    <mergeCell ref="I5:I6"/>
    <mergeCell ref="A2:K2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9">
      <selection activeCell="L127" sqref="L127"/>
    </sheetView>
  </sheetViews>
  <sheetFormatPr defaultColWidth="9.140625" defaultRowHeight="12.75"/>
  <cols>
    <col min="1" max="1" width="6.28125" style="0" customWidth="1"/>
    <col min="2" max="2" width="21.140625" style="0" customWidth="1"/>
    <col min="5" max="5" width="9.140625" style="65" customWidth="1"/>
    <col min="6" max="6" width="6.57421875" style="0" customWidth="1"/>
    <col min="7" max="7" width="19.421875" style="0" customWidth="1"/>
    <col min="11" max="11" width="16.140625" style="0" customWidth="1"/>
    <col min="12" max="12" width="13.8515625" style="0" customWidth="1"/>
  </cols>
  <sheetData>
    <row r="1" ht="12.75">
      <c r="B1" s="86" t="s">
        <v>11</v>
      </c>
    </row>
    <row r="2" spans="2:7" ht="12.75">
      <c r="B2" t="s">
        <v>106</v>
      </c>
      <c r="G2" s="37" t="s">
        <v>116</v>
      </c>
    </row>
    <row r="3" spans="1:9" ht="12.75">
      <c r="A3" s="3" t="s">
        <v>31</v>
      </c>
      <c r="B3" s="3" t="s">
        <v>32</v>
      </c>
      <c r="C3" s="3" t="s">
        <v>28</v>
      </c>
      <c r="D3" s="3" t="s">
        <v>29</v>
      </c>
      <c r="F3" s="3" t="s">
        <v>31</v>
      </c>
      <c r="G3" s="3" t="s">
        <v>32</v>
      </c>
      <c r="H3" s="3" t="s">
        <v>28</v>
      </c>
      <c r="I3" s="3" t="s">
        <v>29</v>
      </c>
    </row>
    <row r="4" spans="1:9" ht="12.75">
      <c r="A4" s="63"/>
      <c r="B4" s="64" t="s">
        <v>110</v>
      </c>
      <c r="C4" s="63"/>
      <c r="D4" s="63">
        <v>299</v>
      </c>
      <c r="F4" s="63"/>
      <c r="G4" s="64" t="s">
        <v>120</v>
      </c>
      <c r="H4" s="63"/>
      <c r="I4" s="63">
        <v>211</v>
      </c>
    </row>
    <row r="5" spans="1:9" ht="12.75">
      <c r="A5" s="63"/>
      <c r="B5" s="64" t="s">
        <v>111</v>
      </c>
      <c r="C5" s="63"/>
      <c r="D5" s="63">
        <v>248</v>
      </c>
      <c r="F5" s="63"/>
      <c r="H5" s="63"/>
      <c r="I5" s="63">
        <v>0</v>
      </c>
    </row>
    <row r="6" spans="1:9" ht="12.75">
      <c r="A6" s="63"/>
      <c r="C6" s="63"/>
      <c r="D6" s="63">
        <v>0</v>
      </c>
      <c r="F6" s="63"/>
      <c r="H6" s="63"/>
      <c r="I6" s="63">
        <v>0</v>
      </c>
    </row>
    <row r="7" spans="1:9" ht="12.75">
      <c r="A7" s="63"/>
      <c r="B7" s="64"/>
      <c r="C7" s="63"/>
      <c r="D7" s="63">
        <v>0</v>
      </c>
      <c r="F7" s="63"/>
      <c r="G7" s="64"/>
      <c r="H7" s="63"/>
      <c r="I7" s="63">
        <v>0</v>
      </c>
    </row>
    <row r="8" spans="1:9" ht="12.75">
      <c r="A8" s="63"/>
      <c r="B8" s="64"/>
      <c r="C8" s="63"/>
      <c r="D8" s="63">
        <v>0</v>
      </c>
      <c r="F8" s="63"/>
      <c r="G8" s="64"/>
      <c r="H8" s="63"/>
      <c r="I8" s="63">
        <v>0</v>
      </c>
    </row>
    <row r="9" spans="1:9" ht="12.75">
      <c r="A9" s="63"/>
      <c r="B9" s="64"/>
      <c r="C9" s="63"/>
      <c r="D9" s="63">
        <v>0</v>
      </c>
      <c r="F9" s="63"/>
      <c r="G9" s="64"/>
      <c r="H9" s="63"/>
      <c r="I9" s="63">
        <v>0</v>
      </c>
    </row>
    <row r="10" spans="1:9" ht="12.75">
      <c r="A10" s="56"/>
      <c r="B10" s="85" t="s">
        <v>112</v>
      </c>
      <c r="C10" s="56"/>
      <c r="D10" s="56">
        <v>319</v>
      </c>
      <c r="F10" s="56"/>
      <c r="G10" s="85" t="s">
        <v>121</v>
      </c>
      <c r="H10" s="56"/>
      <c r="I10" s="56">
        <v>300</v>
      </c>
    </row>
    <row r="11" spans="1:9" ht="12.75">
      <c r="A11" s="56"/>
      <c r="B11" s="56"/>
      <c r="C11" s="56"/>
      <c r="D11" s="56">
        <v>0</v>
      </c>
      <c r="F11" s="56"/>
      <c r="G11" s="85" t="s">
        <v>122</v>
      </c>
      <c r="H11" s="56"/>
      <c r="I11" s="56">
        <v>196</v>
      </c>
    </row>
    <row r="12" spans="1:9" ht="12.75">
      <c r="A12" s="1"/>
      <c r="B12" s="9"/>
      <c r="C12" s="9"/>
      <c r="D12" s="9"/>
      <c r="F12" s="1"/>
      <c r="G12" s="9"/>
      <c r="H12" s="9"/>
      <c r="I12" s="9"/>
    </row>
    <row r="13" spans="1:9" ht="12.75">
      <c r="A13" s="1"/>
      <c r="B13" s="1"/>
      <c r="C13" s="4"/>
      <c r="D13" s="4">
        <f>SUM(D4:D12)</f>
        <v>866</v>
      </c>
      <c r="F13" s="1"/>
      <c r="G13" s="1"/>
      <c r="H13" s="4"/>
      <c r="I13" s="4">
        <f>SUM(I4:I12)</f>
        <v>707</v>
      </c>
    </row>
    <row r="15" spans="2:7" ht="12.75">
      <c r="B15" s="37" t="s">
        <v>136</v>
      </c>
      <c r="G15" s="37" t="s">
        <v>140</v>
      </c>
    </row>
    <row r="16" spans="1:9" ht="12.75">
      <c r="A16" s="3" t="s">
        <v>31</v>
      </c>
      <c r="B16" s="3" t="s">
        <v>32</v>
      </c>
      <c r="C16" s="3" t="s">
        <v>28</v>
      </c>
      <c r="D16" s="3" t="s">
        <v>29</v>
      </c>
      <c r="F16" s="3" t="s">
        <v>31</v>
      </c>
      <c r="G16" s="3" t="s">
        <v>32</v>
      </c>
      <c r="H16" s="3" t="s">
        <v>28</v>
      </c>
      <c r="I16" s="3" t="s">
        <v>29</v>
      </c>
    </row>
    <row r="17" spans="1:9" ht="12.75">
      <c r="A17" s="63"/>
      <c r="B17" s="64"/>
      <c r="C17" s="63"/>
      <c r="D17" s="63">
        <v>0</v>
      </c>
      <c r="F17" s="63"/>
      <c r="G17" s="64" t="s">
        <v>141</v>
      </c>
      <c r="H17" s="63"/>
      <c r="I17" s="63">
        <v>261</v>
      </c>
    </row>
    <row r="18" spans="1:9" ht="12.75">
      <c r="A18" s="63"/>
      <c r="B18" s="64"/>
      <c r="C18" s="63"/>
      <c r="D18" s="63">
        <v>0</v>
      </c>
      <c r="F18" s="63"/>
      <c r="G18" s="64" t="s">
        <v>142</v>
      </c>
      <c r="H18" s="63"/>
      <c r="I18" s="63">
        <v>241</v>
      </c>
    </row>
    <row r="19" spans="1:9" ht="12.75">
      <c r="A19" s="63"/>
      <c r="B19" s="64"/>
      <c r="C19" s="63"/>
      <c r="D19" s="63">
        <v>0</v>
      </c>
      <c r="F19" s="63"/>
      <c r="G19" s="64" t="s">
        <v>143</v>
      </c>
      <c r="H19" s="63"/>
      <c r="I19" s="63">
        <v>242.5</v>
      </c>
    </row>
    <row r="20" spans="1:9" ht="12.75">
      <c r="A20" s="63"/>
      <c r="B20" s="64"/>
      <c r="C20" s="63"/>
      <c r="D20" s="63">
        <v>0</v>
      </c>
      <c r="F20" s="63"/>
      <c r="G20" s="64"/>
      <c r="H20" s="63"/>
      <c r="I20" s="63">
        <v>0</v>
      </c>
    </row>
    <row r="21" spans="1:9" ht="12.75">
      <c r="A21" s="63"/>
      <c r="B21" s="64"/>
      <c r="C21" s="63"/>
      <c r="D21" s="63">
        <v>0</v>
      </c>
      <c r="F21" s="63"/>
      <c r="G21" s="64"/>
      <c r="H21" s="63"/>
      <c r="I21" s="63">
        <v>0</v>
      </c>
    </row>
    <row r="22" spans="1:9" ht="12.75">
      <c r="A22" s="63"/>
      <c r="B22" s="64" t="s">
        <v>137</v>
      </c>
      <c r="C22" s="63"/>
      <c r="D22" s="63">
        <v>184</v>
      </c>
      <c r="F22" s="63"/>
      <c r="G22" s="64"/>
      <c r="H22" s="63"/>
      <c r="I22" s="63">
        <v>0</v>
      </c>
    </row>
    <row r="23" spans="1:9" ht="12.75">
      <c r="A23" s="56"/>
      <c r="B23" s="85" t="s">
        <v>138</v>
      </c>
      <c r="C23" s="56"/>
      <c r="D23" s="56">
        <v>295</v>
      </c>
      <c r="F23" s="56"/>
      <c r="G23" s="85"/>
      <c r="H23" s="56"/>
      <c r="I23" s="56">
        <v>0</v>
      </c>
    </row>
    <row r="24" spans="1:9" ht="12.75">
      <c r="A24" s="56"/>
      <c r="B24" s="85" t="s">
        <v>139</v>
      </c>
      <c r="C24" s="56"/>
      <c r="D24" s="56">
        <v>251</v>
      </c>
      <c r="F24" s="56"/>
      <c r="G24" s="56"/>
      <c r="H24" s="56"/>
      <c r="I24" s="56">
        <v>0</v>
      </c>
    </row>
    <row r="25" spans="1:9" ht="12.75">
      <c r="A25" s="1"/>
      <c r="B25" s="9"/>
      <c r="C25" s="9"/>
      <c r="D25" s="9"/>
      <c r="F25" s="1"/>
      <c r="G25" s="9"/>
      <c r="H25" s="9"/>
      <c r="I25" s="9"/>
    </row>
    <row r="26" spans="1:9" ht="12.75">
      <c r="A26" s="1"/>
      <c r="B26" s="1"/>
      <c r="C26" s="4"/>
      <c r="D26" s="4">
        <f>SUM(D17:D25)</f>
        <v>730</v>
      </c>
      <c r="F26" s="1"/>
      <c r="G26" s="1"/>
      <c r="H26" s="4"/>
      <c r="I26" s="4">
        <f>SUM(I17:I25)</f>
        <v>744.5</v>
      </c>
    </row>
    <row r="27" spans="2:7" ht="12.75">
      <c r="B27" s="37" t="s">
        <v>44</v>
      </c>
      <c r="G27" s="37" t="s">
        <v>213</v>
      </c>
    </row>
    <row r="28" spans="1:9" ht="12.75">
      <c r="A28" s="3" t="s">
        <v>31</v>
      </c>
      <c r="B28" s="3" t="s">
        <v>32</v>
      </c>
      <c r="C28" s="3" t="s">
        <v>28</v>
      </c>
      <c r="D28" s="3" t="s">
        <v>29</v>
      </c>
      <c r="F28" s="3" t="s">
        <v>31</v>
      </c>
      <c r="G28" s="3" t="s">
        <v>32</v>
      </c>
      <c r="H28" s="3" t="s">
        <v>28</v>
      </c>
      <c r="I28" s="3" t="s">
        <v>29</v>
      </c>
    </row>
    <row r="29" spans="1:9" ht="12.75">
      <c r="A29" s="63"/>
      <c r="B29" s="64" t="s">
        <v>170</v>
      </c>
      <c r="C29" s="63"/>
      <c r="D29" s="63">
        <v>208.5</v>
      </c>
      <c r="F29" s="63"/>
      <c r="G29" s="64" t="s">
        <v>196</v>
      </c>
      <c r="H29" s="63"/>
      <c r="I29" s="63">
        <v>227.5</v>
      </c>
    </row>
    <row r="30" spans="1:9" ht="12.75">
      <c r="A30" s="63"/>
      <c r="B30" s="64"/>
      <c r="C30" s="63"/>
      <c r="D30" s="63">
        <v>0</v>
      </c>
      <c r="F30" s="63"/>
      <c r="G30" s="64" t="s">
        <v>197</v>
      </c>
      <c r="H30" s="63"/>
      <c r="I30" s="63">
        <v>250</v>
      </c>
    </row>
    <row r="31" spans="1:9" ht="12.75">
      <c r="A31" s="63"/>
      <c r="B31" s="64"/>
      <c r="C31" s="63"/>
      <c r="D31" s="63">
        <v>0</v>
      </c>
      <c r="F31" s="63"/>
      <c r="G31" s="64"/>
      <c r="H31" s="63"/>
      <c r="I31" s="63">
        <v>0</v>
      </c>
    </row>
    <row r="32" spans="1:9" ht="12.75">
      <c r="A32" s="63"/>
      <c r="B32" s="64"/>
      <c r="C32" s="63"/>
      <c r="D32" s="63">
        <v>0</v>
      </c>
      <c r="F32" s="63"/>
      <c r="G32" s="64"/>
      <c r="H32" s="63"/>
      <c r="I32" s="63">
        <v>0</v>
      </c>
    </row>
    <row r="33" spans="1:9" ht="12.75">
      <c r="A33" s="63"/>
      <c r="B33" s="64"/>
      <c r="C33" s="63"/>
      <c r="D33" s="63">
        <v>0</v>
      </c>
      <c r="F33" s="63"/>
      <c r="G33" s="64"/>
      <c r="H33" s="63"/>
      <c r="I33" s="63">
        <v>0</v>
      </c>
    </row>
    <row r="34" spans="1:9" ht="12.75">
      <c r="A34" s="63"/>
      <c r="B34" s="64"/>
      <c r="C34" s="63"/>
      <c r="D34" s="63">
        <v>0</v>
      </c>
      <c r="F34" s="63"/>
      <c r="G34" s="64"/>
      <c r="H34" s="63"/>
      <c r="I34" s="63">
        <v>0</v>
      </c>
    </row>
    <row r="35" spans="1:9" ht="12.75">
      <c r="A35" s="56"/>
      <c r="B35" s="85" t="s">
        <v>217</v>
      </c>
      <c r="C35" s="56"/>
      <c r="D35" s="56">
        <v>340.5</v>
      </c>
      <c r="F35" s="56"/>
      <c r="G35" s="85" t="s">
        <v>198</v>
      </c>
      <c r="H35" s="56"/>
      <c r="I35" s="56">
        <v>269</v>
      </c>
    </row>
    <row r="36" spans="1:9" ht="12.75">
      <c r="A36" s="56"/>
      <c r="B36" s="85" t="s">
        <v>218</v>
      </c>
      <c r="C36" s="56"/>
      <c r="D36" s="56">
        <v>294</v>
      </c>
      <c r="F36" s="56"/>
      <c r="G36" s="56"/>
      <c r="H36" s="56"/>
      <c r="I36" s="56">
        <v>0</v>
      </c>
    </row>
    <row r="37" spans="1:9" ht="12.75">
      <c r="A37" s="1"/>
      <c r="B37" s="9"/>
      <c r="C37" s="9"/>
      <c r="D37" s="9"/>
      <c r="F37" s="1"/>
      <c r="G37" s="9"/>
      <c r="H37" s="9"/>
      <c r="I37" s="9"/>
    </row>
    <row r="38" spans="1:9" ht="12.75">
      <c r="A38" s="1"/>
      <c r="B38" s="1"/>
      <c r="C38" s="4"/>
      <c r="D38" s="4">
        <f>SUM(D29:D37)</f>
        <v>843</v>
      </c>
      <c r="F38" s="1"/>
      <c r="G38" s="1"/>
      <c r="H38" s="4"/>
      <c r="I38" s="4">
        <f>SUM(I29:I37)</f>
        <v>746.5</v>
      </c>
    </row>
    <row r="40" spans="2:7" ht="12.75">
      <c r="B40" s="37" t="s">
        <v>199</v>
      </c>
      <c r="G40" s="37" t="s">
        <v>191</v>
      </c>
    </row>
    <row r="41" spans="1:9" ht="12.75">
      <c r="A41" s="3" t="s">
        <v>31</v>
      </c>
      <c r="B41" s="3" t="s">
        <v>32</v>
      </c>
      <c r="C41" s="3" t="s">
        <v>28</v>
      </c>
      <c r="D41" s="3" t="s">
        <v>29</v>
      </c>
      <c r="F41" s="3" t="s">
        <v>31</v>
      </c>
      <c r="G41" s="3" t="s">
        <v>32</v>
      </c>
      <c r="H41" s="3" t="s">
        <v>28</v>
      </c>
      <c r="I41" s="3" t="s">
        <v>29</v>
      </c>
    </row>
    <row r="42" spans="1:9" ht="12.75">
      <c r="A42" s="63"/>
      <c r="B42" s="64" t="s">
        <v>200</v>
      </c>
      <c r="C42" s="63"/>
      <c r="D42" s="63">
        <v>270</v>
      </c>
      <c r="F42" s="63"/>
      <c r="G42" s="64" t="s">
        <v>203</v>
      </c>
      <c r="H42" s="63"/>
      <c r="I42" s="63">
        <v>207.5</v>
      </c>
    </row>
    <row r="43" spans="1:9" ht="12.75">
      <c r="A43" s="63"/>
      <c r="B43" s="64" t="s">
        <v>201</v>
      </c>
      <c r="C43" s="63"/>
      <c r="D43" s="63">
        <v>233</v>
      </c>
      <c r="F43" s="63"/>
      <c r="G43" s="64" t="s">
        <v>204</v>
      </c>
      <c r="H43" s="63"/>
      <c r="I43" s="63">
        <v>177</v>
      </c>
    </row>
    <row r="44" spans="1:9" ht="12.75">
      <c r="A44" s="63"/>
      <c r="B44" s="64"/>
      <c r="C44" s="63"/>
      <c r="D44" s="63">
        <v>0</v>
      </c>
      <c r="F44" s="63"/>
      <c r="G44" s="64" t="s">
        <v>205</v>
      </c>
      <c r="H44" s="63"/>
      <c r="I44" s="63">
        <v>229</v>
      </c>
    </row>
    <row r="45" spans="1:9" ht="12.75">
      <c r="A45" s="63"/>
      <c r="B45" s="64"/>
      <c r="C45" s="63"/>
      <c r="D45" s="63">
        <v>0</v>
      </c>
      <c r="F45" s="63"/>
      <c r="G45" s="64"/>
      <c r="H45" s="63"/>
      <c r="I45" s="63">
        <v>0</v>
      </c>
    </row>
    <row r="46" spans="1:9" ht="12.75">
      <c r="A46" s="63"/>
      <c r="B46" s="64"/>
      <c r="C46" s="63"/>
      <c r="D46" s="63">
        <v>0</v>
      </c>
      <c r="F46" s="63"/>
      <c r="G46" s="64"/>
      <c r="H46" s="63"/>
      <c r="I46" s="63">
        <v>0</v>
      </c>
    </row>
    <row r="47" spans="1:9" ht="12.75">
      <c r="A47" s="63"/>
      <c r="B47" s="64"/>
      <c r="C47" s="63"/>
      <c r="D47" s="63">
        <v>0</v>
      </c>
      <c r="F47" s="63"/>
      <c r="G47" s="64"/>
      <c r="H47" s="63"/>
      <c r="I47" s="63">
        <v>0</v>
      </c>
    </row>
    <row r="48" spans="1:9" ht="12.75">
      <c r="A48" s="56"/>
      <c r="B48" s="85" t="s">
        <v>202</v>
      </c>
      <c r="C48" s="56"/>
      <c r="D48" s="56">
        <v>242</v>
      </c>
      <c r="F48" s="56"/>
      <c r="G48" s="85"/>
      <c r="H48" s="56"/>
      <c r="I48" s="56">
        <v>0</v>
      </c>
    </row>
    <row r="49" spans="1:9" ht="12.75">
      <c r="A49" s="56"/>
      <c r="B49" s="85"/>
      <c r="C49" s="56"/>
      <c r="D49" s="56">
        <v>0</v>
      </c>
      <c r="F49" s="56"/>
      <c r="G49" s="56"/>
      <c r="H49" s="56"/>
      <c r="I49" s="56">
        <v>0</v>
      </c>
    </row>
    <row r="50" spans="1:9" ht="12.75">
      <c r="A50" s="1"/>
      <c r="B50" s="9"/>
      <c r="C50" s="9"/>
      <c r="D50" s="9"/>
      <c r="F50" s="1"/>
      <c r="G50" s="9"/>
      <c r="H50" s="9"/>
      <c r="I50" s="9"/>
    </row>
    <row r="51" spans="1:9" ht="12.75">
      <c r="A51" s="1"/>
      <c r="B51" s="1"/>
      <c r="C51" s="4"/>
      <c r="D51" s="4">
        <f>SUM(D42:D50)</f>
        <v>745</v>
      </c>
      <c r="F51" s="1"/>
      <c r="G51" s="1"/>
      <c r="H51" s="4"/>
      <c r="I51" s="4">
        <f>SUM(I42:I50)</f>
        <v>613.5</v>
      </c>
    </row>
    <row r="53" spans="2:7" ht="12.75">
      <c r="B53" s="37" t="s">
        <v>35</v>
      </c>
      <c r="G53" s="37" t="s">
        <v>187</v>
      </c>
    </row>
    <row r="54" spans="1:9" ht="12.75">
      <c r="A54" s="3" t="s">
        <v>31</v>
      </c>
      <c r="B54" s="3" t="s">
        <v>32</v>
      </c>
      <c r="C54" s="3" t="s">
        <v>28</v>
      </c>
      <c r="D54" s="3" t="s">
        <v>29</v>
      </c>
      <c r="F54" s="3" t="s">
        <v>31</v>
      </c>
      <c r="G54" s="3" t="s">
        <v>32</v>
      </c>
      <c r="H54" s="3" t="s">
        <v>28</v>
      </c>
      <c r="I54" s="3" t="s">
        <v>29</v>
      </c>
    </row>
    <row r="55" spans="1:9" ht="12.75">
      <c r="A55" s="63"/>
      <c r="B55" s="64" t="s">
        <v>206</v>
      </c>
      <c r="C55" s="63"/>
      <c r="D55" s="63">
        <v>166</v>
      </c>
      <c r="F55" s="63"/>
      <c r="G55" s="64"/>
      <c r="H55" s="63"/>
      <c r="I55" s="63">
        <v>0</v>
      </c>
    </row>
    <row r="56" spans="1:9" ht="12.75">
      <c r="A56" s="63"/>
      <c r="B56" s="64" t="s">
        <v>207</v>
      </c>
      <c r="C56" s="63"/>
      <c r="D56" s="63">
        <v>233.5</v>
      </c>
      <c r="F56" s="63"/>
      <c r="G56" s="64"/>
      <c r="H56" s="63"/>
      <c r="I56" s="63">
        <v>0</v>
      </c>
    </row>
    <row r="57" spans="1:9" ht="12.75">
      <c r="A57" s="63"/>
      <c r="B57" s="64" t="s">
        <v>208</v>
      </c>
      <c r="C57" s="63"/>
      <c r="D57" s="63">
        <v>166.5</v>
      </c>
      <c r="F57" s="63"/>
      <c r="G57" s="64"/>
      <c r="H57" s="63"/>
      <c r="I57" s="63">
        <v>0</v>
      </c>
    </row>
    <row r="58" spans="1:9" ht="12.75">
      <c r="A58" s="63"/>
      <c r="B58" s="64"/>
      <c r="C58" s="63"/>
      <c r="D58" s="63">
        <v>0</v>
      </c>
      <c r="F58" s="63"/>
      <c r="G58" s="64"/>
      <c r="H58" s="63"/>
      <c r="I58" s="63">
        <v>0</v>
      </c>
    </row>
    <row r="59" spans="1:9" ht="12.75">
      <c r="A59" s="63"/>
      <c r="B59" s="64"/>
      <c r="C59" s="63"/>
      <c r="D59" s="63">
        <v>0</v>
      </c>
      <c r="F59" s="63"/>
      <c r="G59" s="64"/>
      <c r="H59" s="63"/>
      <c r="I59" s="63">
        <v>0</v>
      </c>
    </row>
    <row r="60" spans="1:9" ht="12.75">
      <c r="A60" s="63"/>
      <c r="B60" s="64"/>
      <c r="C60" s="63"/>
      <c r="D60" s="63">
        <v>0</v>
      </c>
      <c r="F60" s="63"/>
      <c r="G60" s="64"/>
      <c r="H60" s="63"/>
      <c r="I60" s="63">
        <v>0</v>
      </c>
    </row>
    <row r="61" spans="1:9" ht="12.75">
      <c r="A61" s="56"/>
      <c r="B61" s="85"/>
      <c r="C61" s="56"/>
      <c r="D61" s="56">
        <v>0</v>
      </c>
      <c r="F61" s="56"/>
      <c r="G61" s="85" t="s">
        <v>209</v>
      </c>
      <c r="H61" s="56"/>
      <c r="I61" s="56">
        <v>232.5</v>
      </c>
    </row>
    <row r="62" spans="1:9" ht="12.75">
      <c r="A62" s="56"/>
      <c r="B62" s="85"/>
      <c r="C62" s="56"/>
      <c r="D62" s="56">
        <v>0</v>
      </c>
      <c r="F62" s="56"/>
      <c r="G62" s="56"/>
      <c r="H62" s="56"/>
      <c r="I62" s="56">
        <v>0</v>
      </c>
    </row>
    <row r="63" spans="1:9" ht="12.75">
      <c r="A63" s="1"/>
      <c r="B63" s="9"/>
      <c r="C63" s="9"/>
      <c r="D63" s="9"/>
      <c r="F63" s="1"/>
      <c r="G63" s="9"/>
      <c r="H63" s="9"/>
      <c r="I63" s="9"/>
    </row>
    <row r="64" spans="1:9" ht="12.75">
      <c r="A64" s="1"/>
      <c r="B64" s="1"/>
      <c r="C64" s="4"/>
      <c r="D64" s="4">
        <f>SUM(D55:D63)</f>
        <v>566</v>
      </c>
      <c r="F64" s="1"/>
      <c r="G64" s="1"/>
      <c r="H64" s="4"/>
      <c r="I64" s="4">
        <f>SUM(I55:I63)</f>
        <v>232.5</v>
      </c>
    </row>
    <row r="66" spans="2:7" ht="12.75">
      <c r="B66" s="37" t="s">
        <v>214</v>
      </c>
      <c r="G66" s="37" t="s">
        <v>41</v>
      </c>
    </row>
    <row r="67" spans="1:9" ht="12.75">
      <c r="A67" s="3" t="s">
        <v>31</v>
      </c>
      <c r="B67" s="3" t="s">
        <v>32</v>
      </c>
      <c r="C67" s="3" t="s">
        <v>28</v>
      </c>
      <c r="D67" s="3" t="s">
        <v>29</v>
      </c>
      <c r="F67" s="3" t="s">
        <v>31</v>
      </c>
      <c r="G67" s="3" t="s">
        <v>32</v>
      </c>
      <c r="H67" s="3" t="s">
        <v>28</v>
      </c>
      <c r="I67" s="3" t="s">
        <v>29</v>
      </c>
    </row>
    <row r="68" spans="1:9" ht="12.75">
      <c r="A68" s="63"/>
      <c r="B68" s="64"/>
      <c r="C68" s="63"/>
      <c r="D68" s="63">
        <v>0</v>
      </c>
      <c r="F68" s="63"/>
      <c r="G68" s="64" t="s">
        <v>235</v>
      </c>
      <c r="H68" s="63"/>
      <c r="I68" s="63">
        <v>190</v>
      </c>
    </row>
    <row r="69" spans="1:9" ht="12.75">
      <c r="A69" s="63"/>
      <c r="B69" s="64"/>
      <c r="C69" s="63"/>
      <c r="D69" s="63">
        <v>0</v>
      </c>
      <c r="F69" s="63"/>
      <c r="G69" s="64"/>
      <c r="H69" s="63"/>
      <c r="I69" s="63">
        <v>0</v>
      </c>
    </row>
    <row r="70" spans="1:9" ht="12.75">
      <c r="A70" s="63"/>
      <c r="B70" s="64"/>
      <c r="C70" s="63"/>
      <c r="D70" s="63">
        <v>0</v>
      </c>
      <c r="F70" s="63"/>
      <c r="G70" s="64"/>
      <c r="H70" s="63"/>
      <c r="I70" s="63">
        <v>0</v>
      </c>
    </row>
    <row r="71" spans="1:9" ht="12.75">
      <c r="A71" s="63"/>
      <c r="B71" s="64"/>
      <c r="C71" s="63"/>
      <c r="D71" s="63">
        <v>0</v>
      </c>
      <c r="F71" s="63"/>
      <c r="G71" s="64"/>
      <c r="H71" s="63"/>
      <c r="I71" s="63">
        <v>0</v>
      </c>
    </row>
    <row r="72" spans="1:9" ht="12.75">
      <c r="A72" s="63"/>
      <c r="B72" s="64"/>
      <c r="C72" s="63"/>
      <c r="D72" s="63">
        <v>0</v>
      </c>
      <c r="F72" s="63"/>
      <c r="G72" s="64"/>
      <c r="H72" s="63"/>
      <c r="I72" s="63">
        <v>0</v>
      </c>
    </row>
    <row r="73" spans="1:9" ht="12.75">
      <c r="A73" s="63"/>
      <c r="B73" s="64"/>
      <c r="C73" s="63"/>
      <c r="D73" s="63">
        <v>0</v>
      </c>
      <c r="F73" s="63"/>
      <c r="G73" s="64"/>
      <c r="H73" s="63"/>
      <c r="I73" s="63">
        <v>0</v>
      </c>
    </row>
    <row r="74" spans="1:9" ht="12.75">
      <c r="A74" s="56"/>
      <c r="B74" s="85" t="s">
        <v>386</v>
      </c>
      <c r="C74" s="56"/>
      <c r="D74" s="56">
        <v>221.5</v>
      </c>
      <c r="F74" s="56"/>
      <c r="G74" s="85" t="s">
        <v>236</v>
      </c>
      <c r="H74" s="56"/>
      <c r="I74" s="56">
        <v>264.5</v>
      </c>
    </row>
    <row r="75" spans="1:9" ht="12.75">
      <c r="A75" s="56"/>
      <c r="B75" s="85"/>
      <c r="C75" s="56"/>
      <c r="D75" s="56">
        <v>0</v>
      </c>
      <c r="F75" s="56"/>
      <c r="G75" s="85" t="s">
        <v>237</v>
      </c>
      <c r="H75" s="56"/>
      <c r="I75" s="56">
        <v>228</v>
      </c>
    </row>
    <row r="76" spans="1:9" ht="12.75">
      <c r="A76" s="1"/>
      <c r="B76" s="9"/>
      <c r="C76" s="9"/>
      <c r="D76" s="9"/>
      <c r="F76" s="1"/>
      <c r="G76" s="9"/>
      <c r="H76" s="9"/>
      <c r="I76" s="9"/>
    </row>
    <row r="77" spans="1:9" ht="12.75">
      <c r="A77" s="1"/>
      <c r="B77" s="1"/>
      <c r="C77" s="4"/>
      <c r="D77" s="4">
        <f>SUM(D68:D76)</f>
        <v>221.5</v>
      </c>
      <c r="F77" s="1"/>
      <c r="G77" s="1"/>
      <c r="H77" s="4"/>
      <c r="I77" s="4">
        <f>SUM(I68:I76)</f>
        <v>682.5</v>
      </c>
    </row>
    <row r="79" spans="2:7" ht="12.75">
      <c r="B79" s="37" t="s">
        <v>243</v>
      </c>
      <c r="G79" s="37" t="s">
        <v>179</v>
      </c>
    </row>
    <row r="80" spans="1:9" ht="12.75">
      <c r="A80" s="3" t="s">
        <v>31</v>
      </c>
      <c r="B80" s="3" t="s">
        <v>32</v>
      </c>
      <c r="C80" s="3" t="s">
        <v>28</v>
      </c>
      <c r="D80" s="3" t="s">
        <v>29</v>
      </c>
      <c r="F80" s="3" t="s">
        <v>31</v>
      </c>
      <c r="G80" s="3" t="s">
        <v>32</v>
      </c>
      <c r="H80" s="3" t="s">
        <v>28</v>
      </c>
      <c r="I80" s="3" t="s">
        <v>29</v>
      </c>
    </row>
    <row r="81" spans="1:9" ht="12.75">
      <c r="A81" s="63"/>
      <c r="B81" s="64" t="s">
        <v>244</v>
      </c>
      <c r="C81" s="63"/>
      <c r="D81" s="63">
        <v>200.5</v>
      </c>
      <c r="F81" s="63"/>
      <c r="G81" s="64" t="s">
        <v>246</v>
      </c>
      <c r="H81" s="63"/>
      <c r="I81" s="63">
        <v>256</v>
      </c>
    </row>
    <row r="82" spans="1:9" ht="12.75">
      <c r="A82" s="63"/>
      <c r="B82" s="64" t="s">
        <v>245</v>
      </c>
      <c r="C82" s="63"/>
      <c r="D82" s="63">
        <v>131.5</v>
      </c>
      <c r="F82" s="63"/>
      <c r="G82" s="64" t="s">
        <v>247</v>
      </c>
      <c r="H82" s="63"/>
      <c r="I82" s="63">
        <v>193</v>
      </c>
    </row>
    <row r="83" spans="1:9" ht="12.75">
      <c r="A83" s="63"/>
      <c r="B83" s="64" t="s">
        <v>385</v>
      </c>
      <c r="C83" s="63"/>
      <c r="D83" s="63">
        <v>184.5</v>
      </c>
      <c r="F83" s="63"/>
      <c r="G83" s="64"/>
      <c r="H83" s="63"/>
      <c r="I83" s="63">
        <v>0</v>
      </c>
    </row>
    <row r="84" spans="1:9" ht="12.75">
      <c r="A84" s="63"/>
      <c r="B84" s="64"/>
      <c r="C84" s="63"/>
      <c r="D84" s="63">
        <v>0</v>
      </c>
      <c r="F84" s="63"/>
      <c r="G84" s="64"/>
      <c r="H84" s="63"/>
      <c r="I84" s="63">
        <v>0</v>
      </c>
    </row>
    <row r="85" spans="1:9" ht="12.75">
      <c r="A85" s="63"/>
      <c r="B85" s="64"/>
      <c r="C85" s="63"/>
      <c r="D85" s="63">
        <v>0</v>
      </c>
      <c r="F85" s="63"/>
      <c r="G85" s="64"/>
      <c r="H85" s="63"/>
      <c r="I85" s="63">
        <v>0</v>
      </c>
    </row>
    <row r="86" spans="1:9" ht="12.75">
      <c r="A86" s="63"/>
      <c r="B86" s="64"/>
      <c r="C86" s="63"/>
      <c r="D86" s="63">
        <v>0</v>
      </c>
      <c r="F86" s="63"/>
      <c r="G86" s="64"/>
      <c r="H86" s="63"/>
      <c r="I86" s="63">
        <v>0</v>
      </c>
    </row>
    <row r="87" spans="1:9" ht="12.75">
      <c r="A87" s="56"/>
      <c r="B87" s="85"/>
      <c r="C87" s="56"/>
      <c r="D87" s="56">
        <v>0</v>
      </c>
      <c r="F87" s="56"/>
      <c r="G87" s="85" t="s">
        <v>291</v>
      </c>
      <c r="H87" s="56"/>
      <c r="I87" s="56">
        <v>263</v>
      </c>
    </row>
    <row r="88" spans="1:9" ht="12.75">
      <c r="A88" s="56"/>
      <c r="B88" s="85"/>
      <c r="C88" s="56"/>
      <c r="D88" s="56">
        <v>0</v>
      </c>
      <c r="F88" s="56"/>
      <c r="G88" s="85"/>
      <c r="H88" s="56"/>
      <c r="I88" s="56">
        <v>0</v>
      </c>
    </row>
    <row r="89" spans="1:9" ht="12.75">
      <c r="A89" s="1"/>
      <c r="B89" s="9"/>
      <c r="C89" s="9"/>
      <c r="D89" s="9"/>
      <c r="F89" s="1"/>
      <c r="G89" s="9"/>
      <c r="H89" s="9"/>
      <c r="I89" s="9"/>
    </row>
    <row r="90" spans="1:9" ht="12.75">
      <c r="A90" s="1"/>
      <c r="B90" s="1"/>
      <c r="C90" s="4"/>
      <c r="D90" s="4">
        <f>SUM(D81:D89)</f>
        <v>516.5</v>
      </c>
      <c r="F90" s="1"/>
      <c r="G90" s="1"/>
      <c r="H90" s="4"/>
      <c r="I90" s="4">
        <f>SUM(I81:I89)</f>
        <v>712</v>
      </c>
    </row>
    <row r="92" spans="2:7" ht="12.75">
      <c r="B92" s="37" t="s">
        <v>238</v>
      </c>
      <c r="G92" s="37" t="s">
        <v>33</v>
      </c>
    </row>
    <row r="93" spans="1:9" ht="12.75">
      <c r="A93" s="3" t="s">
        <v>31</v>
      </c>
      <c r="B93" s="3" t="s">
        <v>32</v>
      </c>
      <c r="C93" s="3" t="s">
        <v>28</v>
      </c>
      <c r="D93" s="3" t="s">
        <v>29</v>
      </c>
      <c r="F93" s="3" t="s">
        <v>31</v>
      </c>
      <c r="G93" s="3" t="s">
        <v>32</v>
      </c>
      <c r="H93" s="3" t="s">
        <v>28</v>
      </c>
      <c r="I93" s="3" t="s">
        <v>29</v>
      </c>
    </row>
    <row r="94" spans="1:9" ht="12.75">
      <c r="A94" s="63"/>
      <c r="B94" s="64" t="s">
        <v>250</v>
      </c>
      <c r="C94" s="63"/>
      <c r="D94" s="63">
        <v>296.5</v>
      </c>
      <c r="F94" s="63"/>
      <c r="G94" s="64" t="s">
        <v>393</v>
      </c>
      <c r="H94" s="63"/>
      <c r="I94" s="63">
        <v>358</v>
      </c>
    </row>
    <row r="95" spans="1:9" ht="12.75">
      <c r="A95" s="63"/>
      <c r="B95" s="64" t="s">
        <v>251</v>
      </c>
      <c r="C95" s="63"/>
      <c r="D95" s="63">
        <v>304</v>
      </c>
      <c r="F95" s="63"/>
      <c r="G95" s="64"/>
      <c r="H95" s="63"/>
      <c r="I95" s="63">
        <v>0</v>
      </c>
    </row>
    <row r="96" spans="1:9" ht="12.75">
      <c r="A96" s="63"/>
      <c r="B96" s="64"/>
      <c r="C96" s="63"/>
      <c r="D96" s="63">
        <v>0</v>
      </c>
      <c r="F96" s="63"/>
      <c r="G96" s="64"/>
      <c r="H96" s="63"/>
      <c r="I96" s="63">
        <v>0</v>
      </c>
    </row>
    <row r="97" spans="1:9" ht="12.75">
      <c r="A97" s="63"/>
      <c r="B97" s="64"/>
      <c r="C97" s="63"/>
      <c r="D97" s="63">
        <v>0</v>
      </c>
      <c r="F97" s="63"/>
      <c r="G97" s="64"/>
      <c r="H97" s="63"/>
      <c r="I97" s="63">
        <v>0</v>
      </c>
    </row>
    <row r="98" spans="1:9" ht="12.75">
      <c r="A98" s="63"/>
      <c r="B98" s="64"/>
      <c r="C98" s="63"/>
      <c r="D98" s="63">
        <v>0</v>
      </c>
      <c r="F98" s="63"/>
      <c r="G98" s="64"/>
      <c r="H98" s="63"/>
      <c r="I98" s="63">
        <v>0</v>
      </c>
    </row>
    <row r="99" spans="1:9" ht="12.75">
      <c r="A99" s="63"/>
      <c r="B99" s="64"/>
      <c r="C99" s="63"/>
      <c r="D99" s="63">
        <v>0</v>
      </c>
      <c r="F99" s="63"/>
      <c r="G99" s="64"/>
      <c r="H99" s="63"/>
      <c r="I99" s="63">
        <v>0</v>
      </c>
    </row>
    <row r="100" spans="1:9" ht="12.75">
      <c r="A100" s="56"/>
      <c r="B100" s="85" t="s">
        <v>252</v>
      </c>
      <c r="C100" s="56"/>
      <c r="D100" s="56">
        <v>364</v>
      </c>
      <c r="F100" s="56"/>
      <c r="G100" s="85" t="s">
        <v>264</v>
      </c>
      <c r="H100" s="56"/>
      <c r="I100" s="56">
        <v>280.5</v>
      </c>
    </row>
    <row r="101" spans="1:9" ht="12.75">
      <c r="A101" s="56"/>
      <c r="B101" s="85"/>
      <c r="C101" s="56"/>
      <c r="D101" s="56">
        <v>0</v>
      </c>
      <c r="F101" s="56"/>
      <c r="G101" s="85"/>
      <c r="H101" s="56"/>
      <c r="I101" s="56">
        <v>0</v>
      </c>
    </row>
    <row r="102" spans="1:9" ht="12.75">
      <c r="A102" s="1"/>
      <c r="B102" s="9"/>
      <c r="C102" s="9"/>
      <c r="D102" s="9"/>
      <c r="F102" s="1"/>
      <c r="G102" s="9"/>
      <c r="H102" s="9"/>
      <c r="I102" s="9"/>
    </row>
    <row r="103" spans="1:9" ht="12.75">
      <c r="A103" s="1"/>
      <c r="B103" s="1"/>
      <c r="C103" s="4"/>
      <c r="D103" s="4">
        <f>SUM(D94:D102)</f>
        <v>964.5</v>
      </c>
      <c r="F103" s="1"/>
      <c r="G103" s="1"/>
      <c r="H103" s="4"/>
      <c r="I103" s="4">
        <f>SUM(I94:I102)</f>
        <v>638.5</v>
      </c>
    </row>
    <row r="105" spans="2:7" ht="12.75">
      <c r="B105" s="37" t="s">
        <v>265</v>
      </c>
      <c r="G105" s="37" t="s">
        <v>256</v>
      </c>
    </row>
    <row r="106" spans="1:9" ht="12.75">
      <c r="A106" s="3" t="s">
        <v>31</v>
      </c>
      <c r="B106" s="3" t="s">
        <v>32</v>
      </c>
      <c r="C106" s="3" t="s">
        <v>28</v>
      </c>
      <c r="D106" s="3" t="s">
        <v>29</v>
      </c>
      <c r="F106" s="3" t="s">
        <v>31</v>
      </c>
      <c r="G106" s="3" t="s">
        <v>32</v>
      </c>
      <c r="H106" s="3" t="s">
        <v>28</v>
      </c>
      <c r="I106" s="3" t="s">
        <v>29</v>
      </c>
    </row>
    <row r="107" spans="1:9" ht="12.75">
      <c r="A107" s="63"/>
      <c r="B107" s="64" t="s">
        <v>275</v>
      </c>
      <c r="C107" s="63"/>
      <c r="D107" s="63">
        <v>120</v>
      </c>
      <c r="F107" s="63"/>
      <c r="G107" s="64" t="s">
        <v>384</v>
      </c>
      <c r="H107" s="63"/>
      <c r="I107" s="63">
        <v>215.5</v>
      </c>
    </row>
    <row r="108" spans="1:9" ht="12.75">
      <c r="A108" s="63"/>
      <c r="B108" s="64"/>
      <c r="C108" s="63"/>
      <c r="D108" s="63">
        <v>0</v>
      </c>
      <c r="F108" s="63"/>
      <c r="G108" s="64" t="s">
        <v>392</v>
      </c>
      <c r="H108" s="63"/>
      <c r="I108" s="63">
        <v>210.5</v>
      </c>
    </row>
    <row r="109" spans="1:9" ht="12.75">
      <c r="A109" s="63"/>
      <c r="B109" s="64"/>
      <c r="C109" s="63"/>
      <c r="D109" s="63">
        <v>0</v>
      </c>
      <c r="F109" s="63"/>
      <c r="G109" s="64"/>
      <c r="H109" s="63"/>
      <c r="I109" s="63">
        <v>0</v>
      </c>
    </row>
    <row r="110" spans="1:9" ht="12.75">
      <c r="A110" s="63"/>
      <c r="B110" s="64"/>
      <c r="C110" s="63"/>
      <c r="D110" s="63">
        <v>0</v>
      </c>
      <c r="F110" s="63"/>
      <c r="G110" s="64"/>
      <c r="H110" s="63"/>
      <c r="I110" s="63">
        <v>0</v>
      </c>
    </row>
    <row r="111" spans="1:9" ht="12.75">
      <c r="A111" s="63"/>
      <c r="B111" s="64"/>
      <c r="C111" s="63"/>
      <c r="D111" s="63">
        <v>0</v>
      </c>
      <c r="F111" s="63"/>
      <c r="G111" s="64"/>
      <c r="H111" s="63"/>
      <c r="I111" s="63">
        <v>0</v>
      </c>
    </row>
    <row r="112" spans="1:9" ht="12.75">
      <c r="A112" s="63"/>
      <c r="B112" s="64"/>
      <c r="C112" s="63"/>
      <c r="D112" s="63">
        <v>0</v>
      </c>
      <c r="F112" s="63"/>
      <c r="G112" s="64"/>
      <c r="H112" s="63"/>
      <c r="I112" s="63">
        <v>0</v>
      </c>
    </row>
    <row r="113" spans="1:9" ht="12.75">
      <c r="A113" s="56"/>
      <c r="B113" s="85" t="s">
        <v>277</v>
      </c>
      <c r="C113" s="56"/>
      <c r="D113" s="56">
        <v>233</v>
      </c>
      <c r="F113" s="56"/>
      <c r="G113" s="85" t="s">
        <v>383</v>
      </c>
      <c r="H113" s="56"/>
      <c r="I113" s="56">
        <v>228</v>
      </c>
    </row>
    <row r="114" spans="1:9" ht="12.75">
      <c r="A114" s="56"/>
      <c r="B114" s="85" t="s">
        <v>276</v>
      </c>
      <c r="C114" s="56"/>
      <c r="D114" s="56">
        <v>230.5</v>
      </c>
      <c r="F114" s="56"/>
      <c r="G114" s="85"/>
      <c r="H114" s="56"/>
      <c r="I114" s="56">
        <v>0</v>
      </c>
    </row>
    <row r="115" spans="1:9" ht="12.75">
      <c r="A115" s="1"/>
      <c r="B115" s="9"/>
      <c r="C115" s="9"/>
      <c r="D115" s="9"/>
      <c r="F115" s="1"/>
      <c r="G115" s="9"/>
      <c r="H115" s="9"/>
      <c r="I115" s="9"/>
    </row>
    <row r="116" spans="1:9" ht="12.75">
      <c r="A116" s="1"/>
      <c r="B116" s="1"/>
      <c r="C116" s="4"/>
      <c r="D116" s="4">
        <f>SUM(D107:D115)</f>
        <v>583.5</v>
      </c>
      <c r="F116" s="1"/>
      <c r="G116" s="1"/>
      <c r="H116" s="4"/>
      <c r="I116" s="4">
        <f>SUM(I107:I115)</f>
        <v>654</v>
      </c>
    </row>
    <row r="118" spans="2:7" ht="12.75">
      <c r="B118" s="37" t="s">
        <v>165</v>
      </c>
      <c r="G118" s="37" t="s">
        <v>219</v>
      </c>
    </row>
    <row r="119" spans="1:9" ht="12.75">
      <c r="A119" s="3" t="s">
        <v>31</v>
      </c>
      <c r="B119" s="3" t="s">
        <v>32</v>
      </c>
      <c r="C119" s="3" t="s">
        <v>28</v>
      </c>
      <c r="D119" s="3" t="s">
        <v>29</v>
      </c>
      <c r="F119" s="3"/>
      <c r="G119" s="3"/>
      <c r="H119" s="3"/>
      <c r="I119" s="3" t="s">
        <v>29</v>
      </c>
    </row>
    <row r="120" spans="1:9" ht="12.75">
      <c r="A120" s="63"/>
      <c r="B120" s="64" t="s">
        <v>387</v>
      </c>
      <c r="C120" s="63"/>
      <c r="D120" s="63">
        <v>271</v>
      </c>
      <c r="F120" s="63"/>
      <c r="G120" s="64"/>
      <c r="H120" s="63"/>
      <c r="I120" s="63">
        <v>64</v>
      </c>
    </row>
    <row r="121" spans="1:9" ht="12.75">
      <c r="A121" s="63"/>
      <c r="B121" s="64" t="s">
        <v>388</v>
      </c>
      <c r="C121" s="63"/>
      <c r="D121" s="63">
        <v>292</v>
      </c>
      <c r="F121" s="63"/>
      <c r="G121" s="64"/>
      <c r="H121" s="63"/>
      <c r="I121" s="63">
        <v>60</v>
      </c>
    </row>
    <row r="122" spans="1:9" ht="12.75">
      <c r="A122" s="63"/>
      <c r="B122" s="64" t="s">
        <v>389</v>
      </c>
      <c r="C122" s="63"/>
      <c r="D122" s="63">
        <v>249</v>
      </c>
      <c r="F122" s="63"/>
      <c r="G122" s="64"/>
      <c r="H122" s="63"/>
      <c r="I122" s="63">
        <v>56</v>
      </c>
    </row>
    <row r="123" spans="1:9" ht="12.75">
      <c r="A123" s="63"/>
      <c r="B123" s="64"/>
      <c r="C123" s="63"/>
      <c r="D123" s="63">
        <v>0</v>
      </c>
      <c r="F123" s="63"/>
      <c r="G123" s="64"/>
      <c r="H123" s="63"/>
      <c r="I123" s="63">
        <v>0</v>
      </c>
    </row>
    <row r="124" spans="1:9" ht="12.75">
      <c r="A124" s="63"/>
      <c r="B124" s="64"/>
      <c r="C124" s="63"/>
      <c r="D124" s="63">
        <v>0</v>
      </c>
      <c r="F124" s="63"/>
      <c r="G124" s="64"/>
      <c r="H124" s="63"/>
      <c r="I124" s="63">
        <v>0</v>
      </c>
    </row>
    <row r="125" spans="1:9" ht="12.75">
      <c r="A125" s="63"/>
      <c r="B125" s="64"/>
      <c r="C125" s="63"/>
      <c r="D125" s="63">
        <v>0</v>
      </c>
      <c r="F125" s="63"/>
      <c r="G125" s="64"/>
      <c r="H125" s="63"/>
      <c r="I125" s="63">
        <v>0</v>
      </c>
    </row>
    <row r="126" spans="1:9" ht="12.75">
      <c r="A126" s="56"/>
      <c r="B126" s="85"/>
      <c r="C126" s="56"/>
      <c r="D126" s="56">
        <v>0</v>
      </c>
      <c r="F126" s="56"/>
      <c r="G126" s="85"/>
      <c r="H126" s="56"/>
      <c r="I126" s="56">
        <v>160.5</v>
      </c>
    </row>
    <row r="127" spans="1:9" ht="12.75">
      <c r="A127" s="56"/>
      <c r="B127" s="85"/>
      <c r="C127" s="56"/>
      <c r="D127" s="56">
        <v>0</v>
      </c>
      <c r="F127" s="56"/>
      <c r="G127" s="85"/>
      <c r="H127" s="56"/>
      <c r="I127" s="56">
        <v>180.5</v>
      </c>
    </row>
    <row r="128" spans="1:9" ht="12.75">
      <c r="A128" s="1"/>
      <c r="B128" s="9"/>
      <c r="C128" s="9"/>
      <c r="D128" s="9"/>
      <c r="F128" s="1"/>
      <c r="G128" s="9"/>
      <c r="H128" s="9"/>
      <c r="I128" s="9"/>
    </row>
    <row r="129" spans="1:9" ht="12.75">
      <c r="A129" s="1"/>
      <c r="B129" s="1"/>
      <c r="C129" s="4"/>
      <c r="D129" s="4">
        <f>SUM(D120:D128)</f>
        <v>812</v>
      </c>
      <c r="F129" s="1"/>
      <c r="G129" s="1"/>
      <c r="H129" s="4"/>
      <c r="I129" s="4">
        <f>SUM(I120:I128)</f>
        <v>521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3" width="11.57421875" style="0" hidden="1" customWidth="1"/>
    <col min="4" max="4" width="13.57421875" style="0" customWidth="1"/>
    <col min="6" max="6" width="7.57421875" style="0" customWidth="1"/>
    <col min="11" max="11" width="7.8515625" style="0" customWidth="1"/>
    <col min="12" max="12" width="7.7109375" style="0" customWidth="1"/>
  </cols>
  <sheetData>
    <row r="1" ht="15.75">
      <c r="N1" s="28"/>
    </row>
    <row r="2" spans="1:9" ht="18">
      <c r="A2" s="213" t="s">
        <v>80</v>
      </c>
      <c r="B2" s="214"/>
      <c r="C2" s="214"/>
      <c r="D2" s="214"/>
      <c r="E2" s="214"/>
      <c r="F2" s="214"/>
      <c r="G2" s="29"/>
      <c r="H2" s="29"/>
      <c r="I2" s="29"/>
    </row>
    <row r="3" spans="1:9" ht="18">
      <c r="A3" s="215" t="s">
        <v>62</v>
      </c>
      <c r="B3" s="214"/>
      <c r="C3" s="214"/>
      <c r="D3" s="214"/>
      <c r="E3" s="214"/>
      <c r="F3" s="214"/>
      <c r="G3" s="30"/>
      <c r="H3" s="30"/>
      <c r="I3" s="30"/>
    </row>
    <row r="4" spans="1:9" ht="18.75">
      <c r="A4" s="216" t="s">
        <v>113</v>
      </c>
      <c r="B4" s="214"/>
      <c r="C4" s="214"/>
      <c r="D4" s="214"/>
      <c r="E4" s="214"/>
      <c r="F4" s="214"/>
      <c r="G4" s="30"/>
      <c r="H4" s="30"/>
      <c r="I4" s="30"/>
    </row>
    <row r="5" spans="2:4" ht="18">
      <c r="B5" s="30"/>
      <c r="D5" s="37" t="s">
        <v>871</v>
      </c>
    </row>
    <row r="7" spans="1:16" ht="28.5" customHeight="1">
      <c r="A7" s="72"/>
      <c r="B7" s="187" t="s">
        <v>37</v>
      </c>
      <c r="C7" s="188" t="s">
        <v>67</v>
      </c>
      <c r="D7" s="188" t="s">
        <v>85</v>
      </c>
      <c r="E7" s="31"/>
      <c r="G7" s="59"/>
      <c r="H7" s="59"/>
      <c r="I7" s="31"/>
      <c r="J7" s="31"/>
      <c r="K7" s="59"/>
      <c r="L7" s="31"/>
      <c r="M7" s="31"/>
      <c r="N7" s="31"/>
      <c r="O7" s="31"/>
      <c r="P7" s="60"/>
    </row>
    <row r="8" spans="1:4" ht="15">
      <c r="A8" s="72">
        <v>1</v>
      </c>
      <c r="B8" s="154" t="s">
        <v>26</v>
      </c>
      <c r="C8" s="154"/>
      <c r="D8" s="72">
        <f>'дояры 1-2 гр (2)'!D103</f>
        <v>964.5</v>
      </c>
    </row>
    <row r="9" spans="1:4" ht="15">
      <c r="A9" s="72">
        <v>2</v>
      </c>
      <c r="B9" s="189" t="s">
        <v>22</v>
      </c>
      <c r="C9" s="154"/>
      <c r="D9" s="72">
        <f>'дояры 1-2 гр (2)'!D13</f>
        <v>866</v>
      </c>
    </row>
    <row r="10" spans="1:16" ht="15">
      <c r="A10" s="72">
        <v>3</v>
      </c>
      <c r="B10" s="189" t="s">
        <v>25</v>
      </c>
      <c r="C10" s="154"/>
      <c r="D10" s="72">
        <f>'дояры 1-2 гр (2)'!D38</f>
        <v>843</v>
      </c>
      <c r="E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4" ht="15">
      <c r="A11" s="72">
        <v>4</v>
      </c>
      <c r="B11" s="189" t="s">
        <v>8</v>
      </c>
      <c r="C11" s="154"/>
      <c r="D11" s="72">
        <f>'дояры 1-2 гр (2)'!D129</f>
        <v>812</v>
      </c>
    </row>
    <row r="12" spans="1:4" ht="15">
      <c r="A12" s="72">
        <v>5</v>
      </c>
      <c r="B12" s="189" t="s">
        <v>6</v>
      </c>
      <c r="C12" s="154"/>
      <c r="D12" s="72">
        <f>'дояры 1-2 гр (2)'!I38</f>
        <v>746.5</v>
      </c>
    </row>
    <row r="13" spans="1:16" ht="15">
      <c r="A13" s="72">
        <v>6</v>
      </c>
      <c r="B13" s="189" t="s">
        <v>45</v>
      </c>
      <c r="C13" s="154"/>
      <c r="D13" s="72">
        <f>'дояры 1-2 гр (2)'!D51</f>
        <v>745</v>
      </c>
      <c r="E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>
      <c r="A14" s="72">
        <v>7</v>
      </c>
      <c r="B14" s="189" t="s">
        <v>4</v>
      </c>
      <c r="C14" s="154"/>
      <c r="D14" s="72">
        <f>'дояры 1-2 гр (2)'!I26</f>
        <v>744.5</v>
      </c>
      <c r="E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4" ht="15">
      <c r="A15" s="72">
        <v>8</v>
      </c>
      <c r="B15" s="189" t="s">
        <v>24</v>
      </c>
      <c r="C15" s="154"/>
      <c r="D15" s="72">
        <f>'дояры 1-2 гр (2)'!D26</f>
        <v>730</v>
      </c>
    </row>
    <row r="16" spans="1:16" ht="15">
      <c r="A16" s="72">
        <v>9</v>
      </c>
      <c r="B16" s="189" t="s">
        <v>47</v>
      </c>
      <c r="C16" s="154"/>
      <c r="D16" s="72">
        <f>'дояры 1-2 гр (2)'!I90</f>
        <v>712</v>
      </c>
      <c r="E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">
      <c r="A17" s="72">
        <v>10</v>
      </c>
      <c r="B17" s="189" t="s">
        <v>19</v>
      </c>
      <c r="C17" s="154"/>
      <c r="D17" s="72">
        <f>'дояры 1-2 гр (2)'!I13</f>
        <v>707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72">
        <v>11</v>
      </c>
      <c r="B18" s="189" t="s">
        <v>13</v>
      </c>
      <c r="C18" s="154"/>
      <c r="D18" s="72">
        <f>'дояры 1-2 гр (2)'!I77</f>
        <v>682.5</v>
      </c>
      <c r="E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">
      <c r="A19" s="72">
        <v>12</v>
      </c>
      <c r="B19" s="189" t="s">
        <v>15</v>
      </c>
      <c r="C19" s="154"/>
      <c r="D19" s="72">
        <f>'дояры 1-2 гр (2)'!I116</f>
        <v>654</v>
      </c>
      <c r="E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>
      <c r="A20" s="72">
        <v>13</v>
      </c>
      <c r="B20" s="189" t="s">
        <v>46</v>
      </c>
      <c r="C20" s="154"/>
      <c r="D20" s="72">
        <f>'дояры 1-2 гр (2)'!I103</f>
        <v>638.5</v>
      </c>
      <c r="E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4" ht="15">
      <c r="A21" s="72">
        <v>14</v>
      </c>
      <c r="B21" s="189" t="s">
        <v>14</v>
      </c>
      <c r="C21" s="154"/>
      <c r="D21" s="72">
        <f>'дояры 1-2 гр (2)'!I51</f>
        <v>613.5</v>
      </c>
    </row>
    <row r="22" spans="1:16" ht="15">
      <c r="A22" s="72">
        <v>15</v>
      </c>
      <c r="B22" s="189" t="s">
        <v>5</v>
      </c>
      <c r="C22" s="154"/>
      <c r="D22" s="72">
        <f>'дояры 1-2 гр (2)'!D116</f>
        <v>583.5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5">
      <c r="A23" s="72">
        <v>16</v>
      </c>
      <c r="B23" s="189" t="s">
        <v>2</v>
      </c>
      <c r="C23" s="154"/>
      <c r="D23" s="72">
        <f>'дояры 1-2 гр (2)'!D64</f>
        <v>566</v>
      </c>
      <c r="E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">
      <c r="A24" s="72">
        <v>17</v>
      </c>
      <c r="B24" s="189" t="s">
        <v>3</v>
      </c>
      <c r="C24" s="154"/>
      <c r="D24" s="72">
        <f>'дояры 1-2 гр (2)'!D90</f>
        <v>516.5</v>
      </c>
      <c r="E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3.5" customHeight="1">
      <c r="A25" s="72">
        <v>18</v>
      </c>
      <c r="B25" s="189" t="s">
        <v>0</v>
      </c>
      <c r="C25" s="154"/>
      <c r="D25" s="72">
        <f>'дояры 1-2 гр (2)'!I64</f>
        <v>232.5</v>
      </c>
      <c r="E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72">
        <v>19</v>
      </c>
      <c r="B26" s="189" t="s">
        <v>16</v>
      </c>
      <c r="C26" s="154"/>
      <c r="D26" s="72">
        <f>'дояры 1-2 гр (2)'!D77</f>
        <v>221.5</v>
      </c>
      <c r="E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 hidden="1">
      <c r="A27" s="1"/>
      <c r="B27" s="16" t="s">
        <v>1</v>
      </c>
      <c r="C27" s="1"/>
      <c r="D27" s="1"/>
      <c r="E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 hidden="1">
      <c r="A28" s="1"/>
      <c r="B28" s="61" t="s">
        <v>17</v>
      </c>
      <c r="C28" s="1"/>
      <c r="D28" s="1"/>
      <c r="E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.75" hidden="1">
      <c r="A29" s="1"/>
      <c r="B29" s="61" t="s">
        <v>18</v>
      </c>
      <c r="C29" s="1"/>
      <c r="D29" s="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4" ht="12.75" hidden="1">
      <c r="A30" s="1"/>
      <c r="B30" s="61" t="s">
        <v>20</v>
      </c>
      <c r="C30" s="1"/>
      <c r="D30" s="1"/>
    </row>
    <row r="31" spans="1:4" ht="12.75" hidden="1">
      <c r="A31" s="1"/>
      <c r="B31" s="16" t="s">
        <v>9</v>
      </c>
      <c r="C31" s="1"/>
      <c r="D31" s="1"/>
    </row>
    <row r="32" spans="1:4" ht="12.75" hidden="1">
      <c r="A32" s="1"/>
      <c r="B32" s="61" t="s">
        <v>21</v>
      </c>
      <c r="C32" s="1"/>
      <c r="D32" s="1"/>
    </row>
    <row r="33" spans="1:4" ht="12.75" hidden="1">
      <c r="A33" s="1"/>
      <c r="B33" s="16" t="s">
        <v>7</v>
      </c>
      <c r="C33" s="1"/>
      <c r="D33" s="1"/>
    </row>
    <row r="34" spans="1:4" ht="15" hidden="1">
      <c r="A34" s="1"/>
      <c r="B34" s="61" t="s">
        <v>23</v>
      </c>
      <c r="C34" s="1"/>
      <c r="D34" s="62"/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ht="15">
      <c r="D43" s="15"/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7" min="1" max="2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99</v>
      </c>
      <c r="E5" s="13"/>
      <c r="G5" s="13"/>
    </row>
    <row r="6" spans="4:5" ht="12.75">
      <c r="D6" s="80" t="s">
        <v>40</v>
      </c>
      <c r="E6" s="80" t="s">
        <v>113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1"/>
      <c r="B10" s="1"/>
      <c r="C10" s="1" t="str">
        <f>'дояры 1-2 гр (2)'!G43</f>
        <v>Сазнов Александр</v>
      </c>
      <c r="D10" s="38" t="s">
        <v>191</v>
      </c>
      <c r="E10" s="84">
        <v>0</v>
      </c>
      <c r="F10" s="83">
        <v>0</v>
      </c>
      <c r="G10" s="84">
        <f aca="true" t="shared" si="0" ref="G10:G41">E10-F10</f>
        <v>0</v>
      </c>
      <c r="H10" s="1"/>
    </row>
    <row r="11" spans="1:8" ht="12.75">
      <c r="A11" s="1"/>
      <c r="B11" s="1"/>
      <c r="C11" s="1" t="str">
        <f>'дояры 1-2 гр (2)'!B55</f>
        <v>Дасаев Рифат</v>
      </c>
      <c r="D11" s="38" t="s">
        <v>35</v>
      </c>
      <c r="E11" s="84">
        <v>0</v>
      </c>
      <c r="F11" s="83">
        <v>0</v>
      </c>
      <c r="G11" s="84">
        <f t="shared" si="0"/>
        <v>0</v>
      </c>
      <c r="H11" s="1"/>
    </row>
    <row r="12" spans="1:8" ht="12.75">
      <c r="A12" s="1"/>
      <c r="B12" s="1"/>
      <c r="C12" s="1" t="str">
        <f>'дояры 1-2 гр (2)'!B57</f>
        <v>Кудряков Ильдар</v>
      </c>
      <c r="D12" s="38" t="s">
        <v>35</v>
      </c>
      <c r="E12" s="84">
        <v>0</v>
      </c>
      <c r="F12" s="83">
        <v>0</v>
      </c>
      <c r="G12" s="84">
        <f t="shared" si="0"/>
        <v>0</v>
      </c>
      <c r="H12" s="1"/>
    </row>
    <row r="13" spans="1:8" ht="12.75">
      <c r="A13" s="1"/>
      <c r="B13" s="1"/>
      <c r="C13" s="1" t="str">
        <f>'дояры 1-2 гр (2)'!B94</f>
        <v>Магдеев Рафаэль</v>
      </c>
      <c r="D13" s="38" t="s">
        <v>238</v>
      </c>
      <c r="E13" s="84">
        <v>0.017453703703703704</v>
      </c>
      <c r="F13" s="83">
        <v>0.007638888888888889</v>
      </c>
      <c r="G13" s="84">
        <f t="shared" si="0"/>
        <v>0.009814814814814814</v>
      </c>
      <c r="H13" s="1">
        <v>120</v>
      </c>
    </row>
    <row r="14" spans="1:8" ht="12.75">
      <c r="A14" s="1"/>
      <c r="B14" s="1"/>
      <c r="C14" s="1" t="str">
        <f>'дояры 1-2 гр (2)'!B95</f>
        <v>Юсупов Рамиль</v>
      </c>
      <c r="D14" s="38" t="s">
        <v>238</v>
      </c>
      <c r="E14" s="84">
        <v>0.022523148148148143</v>
      </c>
      <c r="F14" s="83">
        <v>0.012152777777777778</v>
      </c>
      <c r="G14" s="84">
        <f t="shared" si="0"/>
        <v>0.010370370370370365</v>
      </c>
      <c r="H14" s="1">
        <v>108</v>
      </c>
    </row>
    <row r="15" spans="1:8" ht="12.75">
      <c r="A15" s="1"/>
      <c r="B15" s="1"/>
      <c r="C15" s="1" t="str">
        <f>'дояры 1-2 гр (2)'!G94</f>
        <v>Каштанов Дмитрий</v>
      </c>
      <c r="D15" s="38" t="s">
        <v>33</v>
      </c>
      <c r="E15" s="84">
        <v>0.020555555555555556</v>
      </c>
      <c r="F15" s="83">
        <v>0.010069444444444445</v>
      </c>
      <c r="G15" s="84">
        <f t="shared" si="0"/>
        <v>0.010486111111111111</v>
      </c>
      <c r="H15" s="1">
        <v>98</v>
      </c>
    </row>
    <row r="16" spans="1:8" ht="12.75">
      <c r="A16" s="1"/>
      <c r="B16" s="1"/>
      <c r="C16" s="1" t="str">
        <f>'дояры 1-2 гр (2)'!B122</f>
        <v>Карпов Евгений</v>
      </c>
      <c r="D16" s="38" t="s">
        <v>165</v>
      </c>
      <c r="E16" s="84">
        <v>0.02217592592592593</v>
      </c>
      <c r="F16" s="83">
        <v>0.011111111111111112</v>
      </c>
      <c r="G16" s="84">
        <f t="shared" si="0"/>
        <v>0.011064814814814817</v>
      </c>
      <c r="H16" s="1">
        <v>90</v>
      </c>
    </row>
    <row r="17" spans="1:8" ht="12.75">
      <c r="A17" s="1"/>
      <c r="B17" s="1"/>
      <c r="C17" s="1" t="str">
        <f>'дояры 1-2 гр (2)'!G19</f>
        <v>Чернышов Сергей</v>
      </c>
      <c r="D17" s="38" t="s">
        <v>140</v>
      </c>
      <c r="E17" s="84">
        <v>0.02414351851851852</v>
      </c>
      <c r="F17" s="83">
        <v>0.012847222222222223</v>
      </c>
      <c r="G17" s="84">
        <f t="shared" si="0"/>
        <v>0.011296296296296296</v>
      </c>
      <c r="H17" s="1">
        <v>85</v>
      </c>
    </row>
    <row r="18" spans="1:8" ht="12.75">
      <c r="A18" s="1"/>
      <c r="B18" s="1"/>
      <c r="C18" s="1" t="str">
        <f>'дояры 1-2 гр (2)'!B121</f>
        <v>Манышев Андрей</v>
      </c>
      <c r="D18" s="38" t="s">
        <v>165</v>
      </c>
      <c r="E18" s="84">
        <v>0.022337962962962962</v>
      </c>
      <c r="F18" s="83">
        <v>0.010416666666666666</v>
      </c>
      <c r="G18" s="84">
        <f t="shared" si="0"/>
        <v>0.011921296296296296</v>
      </c>
      <c r="H18" s="1">
        <v>82</v>
      </c>
    </row>
    <row r="19" spans="1:8" ht="12.75">
      <c r="A19" s="1"/>
      <c r="B19" s="1"/>
      <c r="C19" s="1" t="str">
        <f>'дояры 1-2 гр (2)'!B120</f>
        <v>Матюшенко Андрей</v>
      </c>
      <c r="D19" s="38" t="s">
        <v>165</v>
      </c>
      <c r="E19" s="84">
        <v>0.02494212962962963</v>
      </c>
      <c r="F19" s="83">
        <v>0.012499999999999999</v>
      </c>
      <c r="G19" s="84">
        <f t="shared" si="0"/>
        <v>0.012442129629629631</v>
      </c>
      <c r="H19" s="1">
        <v>79</v>
      </c>
    </row>
    <row r="20" spans="1:8" ht="12.75">
      <c r="A20" s="1"/>
      <c r="B20" s="1"/>
      <c r="C20" s="1" t="str">
        <f>'дояры 1-2 гр (2)'!B29</f>
        <v>Светкин Владимир</v>
      </c>
      <c r="D20" s="38" t="s">
        <v>44</v>
      </c>
      <c r="E20" s="84">
        <v>0.021574074074074075</v>
      </c>
      <c r="F20" s="83">
        <v>0.009027777777777779</v>
      </c>
      <c r="G20" s="84">
        <f t="shared" si="0"/>
        <v>0.012546296296296297</v>
      </c>
      <c r="H20" s="1">
        <v>76</v>
      </c>
    </row>
    <row r="21" spans="1:8" ht="12.75">
      <c r="A21" s="1"/>
      <c r="B21" s="1"/>
      <c r="C21" s="1" t="str">
        <f>'дояры 1-2 гр (2)'!G17</f>
        <v>Жильцов Сергей</v>
      </c>
      <c r="D21" s="38" t="s">
        <v>140</v>
      </c>
      <c r="E21" s="84">
        <v>0.02298611111111111</v>
      </c>
      <c r="F21" s="83">
        <v>0.010416666666666666</v>
      </c>
      <c r="G21" s="84">
        <f t="shared" si="0"/>
        <v>0.012569444444444444</v>
      </c>
      <c r="H21" s="1">
        <v>74</v>
      </c>
    </row>
    <row r="22" spans="1:8" ht="12.75">
      <c r="A22" s="1"/>
      <c r="B22" s="1"/>
      <c r="C22" s="1" t="str">
        <f>'дояры 1-2 гр (2)'!G18</f>
        <v>Лифанов Артем</v>
      </c>
      <c r="D22" s="38" t="s">
        <v>140</v>
      </c>
      <c r="E22" s="84">
        <v>0.024050925925925924</v>
      </c>
      <c r="F22" s="83">
        <v>0.011458333333333334</v>
      </c>
      <c r="G22" s="84">
        <f t="shared" si="0"/>
        <v>0.01259259259259259</v>
      </c>
      <c r="H22" s="1">
        <v>72</v>
      </c>
    </row>
    <row r="23" spans="1:8" ht="12.75">
      <c r="A23" s="1"/>
      <c r="B23" s="1"/>
      <c r="C23" s="1" t="str">
        <f>'дояры 1-2 гр (2)'!G29</f>
        <v>Пучков Юрий</v>
      </c>
      <c r="D23" s="38" t="s">
        <v>213</v>
      </c>
      <c r="E23" s="84">
        <v>0.025069444444444446</v>
      </c>
      <c r="F23" s="83">
        <v>0.012152777777777778</v>
      </c>
      <c r="G23" s="84">
        <f t="shared" si="0"/>
        <v>0.012916666666666668</v>
      </c>
      <c r="H23" s="1">
        <v>70</v>
      </c>
    </row>
    <row r="24" spans="1:8" ht="12.75">
      <c r="A24" s="1"/>
      <c r="B24" s="1"/>
      <c r="C24" s="1" t="str">
        <f>'дояры 1-2 гр (2)'!G30</f>
        <v>Филатов Вячеслав</v>
      </c>
      <c r="D24" s="38" t="s">
        <v>213</v>
      </c>
      <c r="E24" s="84">
        <v>0.026168981481481477</v>
      </c>
      <c r="F24" s="83">
        <v>0.012847222222222223</v>
      </c>
      <c r="G24" s="84">
        <f t="shared" si="0"/>
        <v>0.013321759259259254</v>
      </c>
      <c r="H24" s="1">
        <v>69</v>
      </c>
    </row>
    <row r="25" spans="1:8" ht="12.75">
      <c r="A25" s="1"/>
      <c r="B25" s="1"/>
      <c r="C25" s="1" t="str">
        <f>'дояры 1-2 гр (2)'!B42</f>
        <v>Сафронов Сергей</v>
      </c>
      <c r="D25" s="38" t="s">
        <v>199</v>
      </c>
      <c r="E25" s="84">
        <v>0.022222222222222223</v>
      </c>
      <c r="F25" s="83">
        <v>0.008680555555555556</v>
      </c>
      <c r="G25" s="84">
        <f t="shared" si="0"/>
        <v>0.013541666666666667</v>
      </c>
      <c r="H25" s="1">
        <v>68</v>
      </c>
    </row>
    <row r="26" spans="1:8" ht="12.75">
      <c r="A26" s="1"/>
      <c r="B26" s="1"/>
      <c r="C26" s="1" t="str">
        <f>'дояры 1-2 гр (2)'!B43</f>
        <v>Рыбаков Андрей</v>
      </c>
      <c r="D26" s="38" t="s">
        <v>199</v>
      </c>
      <c r="E26" s="84">
        <v>0.023680555555555555</v>
      </c>
      <c r="F26" s="83">
        <v>0.010069444444444445</v>
      </c>
      <c r="G26" s="84">
        <f t="shared" si="0"/>
        <v>0.01361111111111111</v>
      </c>
      <c r="H26" s="1">
        <v>67</v>
      </c>
    </row>
    <row r="27" spans="1:8" ht="12.75">
      <c r="A27" s="1"/>
      <c r="B27" s="1"/>
      <c r="C27" s="1" t="str">
        <f>'дояры 1-2 гр (2)'!G107</f>
        <v>Ячменев Евгений</v>
      </c>
      <c r="D27" s="38" t="s">
        <v>256</v>
      </c>
      <c r="E27" s="84">
        <v>0.027083333333333334</v>
      </c>
      <c r="F27" s="83">
        <v>0.011805555555555555</v>
      </c>
      <c r="G27" s="84">
        <f t="shared" si="0"/>
        <v>0.015277777777777779</v>
      </c>
      <c r="H27" s="1">
        <v>66</v>
      </c>
    </row>
    <row r="28" spans="1:8" ht="12.75">
      <c r="A28" s="1"/>
      <c r="B28" s="1"/>
      <c r="C28" s="1" t="str">
        <f>'дояры 1-2 гр (2)'!G82</f>
        <v>Саплин Вадим</v>
      </c>
      <c r="D28" s="38" t="s">
        <v>179</v>
      </c>
      <c r="E28" s="84">
        <v>0.023668981481481485</v>
      </c>
      <c r="F28" s="83">
        <v>0.007986111111111112</v>
      </c>
      <c r="G28" s="84">
        <f t="shared" si="0"/>
        <v>0.015682870370370375</v>
      </c>
      <c r="H28" s="1">
        <v>65</v>
      </c>
    </row>
    <row r="29" spans="1:8" ht="12.75">
      <c r="A29" s="1"/>
      <c r="B29" s="1"/>
      <c r="C29" s="1" t="str">
        <f>'дояры 1-2 гр (2)'!G44</f>
        <v>Калинкин Роман</v>
      </c>
      <c r="D29" s="38" t="s">
        <v>191</v>
      </c>
      <c r="E29" s="84">
        <v>0.024479166666666666</v>
      </c>
      <c r="F29" s="83">
        <v>0.008680555555555556</v>
      </c>
      <c r="G29" s="84">
        <f t="shared" si="0"/>
        <v>0.01579861111111111</v>
      </c>
      <c r="H29" s="1">
        <v>64</v>
      </c>
    </row>
    <row r="30" spans="1:8" ht="12.75">
      <c r="A30" s="1"/>
      <c r="B30" s="1"/>
      <c r="C30" s="1" t="str">
        <f>'дояры 1-2 гр (2)'!G108</f>
        <v>Саакян Артур</v>
      </c>
      <c r="D30" s="38" t="s">
        <v>256</v>
      </c>
      <c r="E30" s="84">
        <v>0.026296296296296293</v>
      </c>
      <c r="F30" s="83">
        <v>0.009722222222222222</v>
      </c>
      <c r="G30" s="84">
        <f t="shared" si="0"/>
        <v>0.01657407407407407</v>
      </c>
      <c r="H30" s="1">
        <v>63</v>
      </c>
    </row>
    <row r="31" spans="1:8" ht="12.75">
      <c r="A31" s="1"/>
      <c r="B31" s="1"/>
      <c r="C31" s="1" t="str">
        <f>'дояры 1-2 гр (2)'!G42</f>
        <v>Асанин Алексей</v>
      </c>
      <c r="D31" s="38" t="s">
        <v>191</v>
      </c>
      <c r="E31" s="84">
        <v>0.026828703703703702</v>
      </c>
      <c r="F31" s="83">
        <v>0.009722222222222222</v>
      </c>
      <c r="G31" s="84">
        <f t="shared" si="0"/>
        <v>0.01710648148148148</v>
      </c>
      <c r="H31" s="1">
        <v>62</v>
      </c>
    </row>
    <row r="32" spans="1:8" ht="12.75">
      <c r="A32" s="1"/>
      <c r="B32" s="1"/>
      <c r="C32" s="1" t="str">
        <f>'дояры 1-2 гр (2)'!G81</f>
        <v>Моисеев Андрей</v>
      </c>
      <c r="D32" s="38" t="s">
        <v>179</v>
      </c>
      <c r="E32" s="84">
        <v>0.02710648148148148</v>
      </c>
      <c r="F32" s="83">
        <v>0.009375</v>
      </c>
      <c r="G32" s="84">
        <f t="shared" si="0"/>
        <v>0.01773148148148148</v>
      </c>
      <c r="H32" s="1">
        <v>61</v>
      </c>
    </row>
    <row r="33" spans="1:8" ht="12.75">
      <c r="A33" s="1"/>
      <c r="B33" s="1"/>
      <c r="C33" s="1" t="str">
        <f>'дояры 1-2 гр (2)'!B107</f>
        <v>Антошкин Дмитрий</v>
      </c>
      <c r="D33" s="38" t="s">
        <v>265</v>
      </c>
      <c r="E33" s="84">
        <v>0.02576388888888889</v>
      </c>
      <c r="F33" s="83">
        <v>0.007638888888888889</v>
      </c>
      <c r="G33" s="84">
        <f t="shared" si="0"/>
        <v>0.018125000000000002</v>
      </c>
      <c r="H33" s="1">
        <v>60</v>
      </c>
    </row>
    <row r="34" spans="1:8" ht="12.75">
      <c r="A34" s="1"/>
      <c r="B34" s="1"/>
      <c r="C34" s="1" t="str">
        <f>'дояры 1-2 гр (2)'!G68</f>
        <v>Русаков Михаил</v>
      </c>
      <c r="D34" s="38" t="s">
        <v>41</v>
      </c>
      <c r="E34" s="84">
        <v>0.02803240740740741</v>
      </c>
      <c r="F34" s="83">
        <v>0.009027777777777779</v>
      </c>
      <c r="G34" s="84">
        <f t="shared" si="0"/>
        <v>0.019004629629629628</v>
      </c>
      <c r="H34" s="1">
        <v>59</v>
      </c>
    </row>
    <row r="35" spans="1:8" ht="12.75">
      <c r="A35" s="1"/>
      <c r="B35" s="1"/>
      <c r="C35" s="1" t="str">
        <f>'дояры 1-2 гр (2)'!B56</f>
        <v>Горелов Днягир</v>
      </c>
      <c r="D35" s="38" t="s">
        <v>35</v>
      </c>
      <c r="E35" s="84">
        <v>0.027685185185185188</v>
      </c>
      <c r="F35" s="83">
        <v>0.008333333333333333</v>
      </c>
      <c r="G35" s="84">
        <f t="shared" si="0"/>
        <v>0.019351851851851856</v>
      </c>
      <c r="H35" s="1">
        <v>58</v>
      </c>
    </row>
    <row r="36" spans="1:8" ht="12.75">
      <c r="A36" s="1"/>
      <c r="B36" s="1"/>
      <c r="C36" s="36" t="s">
        <v>657</v>
      </c>
      <c r="D36" s="38" t="s">
        <v>325</v>
      </c>
      <c r="E36" s="84">
        <v>0.02888888888888889</v>
      </c>
      <c r="F36" s="83">
        <v>0.008333333333333333</v>
      </c>
      <c r="G36" s="84">
        <f t="shared" si="0"/>
        <v>0.020555555555555556</v>
      </c>
      <c r="H36" s="1">
        <v>57</v>
      </c>
    </row>
    <row r="37" spans="1:8" ht="12.75">
      <c r="A37" s="1"/>
      <c r="B37" s="1"/>
      <c r="C37" s="1" t="str">
        <f>'дояры 1-2 гр (2)'!B5</f>
        <v>Сабанов Иван</v>
      </c>
      <c r="D37" s="2" t="s">
        <v>106</v>
      </c>
      <c r="E37" s="84">
        <v>0.028946759259259255</v>
      </c>
      <c r="F37" s="83">
        <v>0.008333333333333333</v>
      </c>
      <c r="G37" s="84">
        <f t="shared" si="0"/>
        <v>0.020613425925925924</v>
      </c>
      <c r="H37" s="1">
        <v>56</v>
      </c>
    </row>
    <row r="38" spans="1:8" ht="12.75">
      <c r="A38" s="1"/>
      <c r="B38" s="1"/>
      <c r="C38" s="1" t="str">
        <f>'дояры 1-2 гр (2)'!B4</f>
        <v>Скворцов Александр</v>
      </c>
      <c r="D38" s="2" t="s">
        <v>106</v>
      </c>
      <c r="E38" s="84">
        <v>0.03099537037037037</v>
      </c>
      <c r="F38" s="83">
        <v>0.009375</v>
      </c>
      <c r="G38" s="84">
        <f t="shared" si="0"/>
        <v>0.021620370370370373</v>
      </c>
      <c r="H38" s="1">
        <v>55</v>
      </c>
    </row>
    <row r="39" spans="1:8" ht="12.75">
      <c r="A39" s="1"/>
      <c r="B39" s="1"/>
      <c r="C39" s="1" t="str">
        <f>'дояры 1-2 гр (2)'!B81</f>
        <v>Степанов Василий</v>
      </c>
      <c r="D39" s="38" t="s">
        <v>243</v>
      </c>
      <c r="E39" s="84">
        <v>0.03761574074074074</v>
      </c>
      <c r="F39" s="83">
        <v>0.011805555555555555</v>
      </c>
      <c r="G39" s="84">
        <f t="shared" si="0"/>
        <v>0.025810185185185186</v>
      </c>
      <c r="H39" s="1">
        <v>54</v>
      </c>
    </row>
    <row r="40" spans="1:8" ht="12.75">
      <c r="A40" s="1"/>
      <c r="B40" s="1"/>
      <c r="C40" s="1" t="str">
        <f>'дояры 1-2 гр (2)'!B83</f>
        <v>Усков Николай</v>
      </c>
      <c r="D40" s="38" t="s">
        <v>243</v>
      </c>
      <c r="E40" s="84">
        <v>0.037731481481481484</v>
      </c>
      <c r="F40" s="83">
        <v>0.01076388888888889</v>
      </c>
      <c r="G40" s="84">
        <f t="shared" si="0"/>
        <v>0.02696759259259259</v>
      </c>
      <c r="H40" s="1">
        <v>53</v>
      </c>
    </row>
    <row r="41" spans="1:8" ht="12.75">
      <c r="A41" s="1"/>
      <c r="B41" s="1"/>
      <c r="C41" s="1" t="str">
        <f>'дояры 1-2 гр (2)'!B82</f>
        <v>Пучков Александр</v>
      </c>
      <c r="D41" s="38" t="s">
        <v>243</v>
      </c>
      <c r="E41" s="84">
        <v>0.04210648148148149</v>
      </c>
      <c r="F41" s="83">
        <v>0.007986111111111112</v>
      </c>
      <c r="G41" s="84">
        <f t="shared" si="0"/>
        <v>0.03412037037037038</v>
      </c>
      <c r="H41" s="1">
        <v>52</v>
      </c>
    </row>
  </sheetData>
  <sheetProtection/>
  <mergeCells count="10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5.8515625" style="0" customWidth="1"/>
    <col min="4" max="4" width="10.140625" style="0" customWidth="1"/>
    <col min="6" max="6" width="7.57421875" style="0" customWidth="1"/>
    <col min="11" max="11" width="7.8515625" style="0" customWidth="1"/>
    <col min="12" max="12" width="7.7109375" style="0" customWidth="1"/>
  </cols>
  <sheetData>
    <row r="1" ht="15.75">
      <c r="N1" s="28"/>
    </row>
    <row r="2" spans="1:9" ht="18">
      <c r="A2" s="213" t="s">
        <v>80</v>
      </c>
      <c r="B2" s="214"/>
      <c r="C2" s="214"/>
      <c r="D2" s="214"/>
      <c r="E2" s="214"/>
      <c r="F2" s="214"/>
      <c r="G2" s="29"/>
      <c r="H2" s="29"/>
      <c r="I2" s="29"/>
    </row>
    <row r="3" spans="1:9" ht="18">
      <c r="A3" s="215" t="s">
        <v>62</v>
      </c>
      <c r="B3" s="214"/>
      <c r="C3" s="214"/>
      <c r="D3" s="214"/>
      <c r="E3" s="214"/>
      <c r="F3" s="214"/>
      <c r="G3" s="30"/>
      <c r="H3" s="30"/>
      <c r="I3" s="30"/>
    </row>
    <row r="4" spans="1:9" ht="18.75">
      <c r="A4" s="216" t="s">
        <v>88</v>
      </c>
      <c r="B4" s="214"/>
      <c r="C4" s="214"/>
      <c r="D4" s="214"/>
      <c r="E4" s="214"/>
      <c r="F4" s="214"/>
      <c r="G4" s="30"/>
      <c r="H4" s="30"/>
      <c r="I4" s="30"/>
    </row>
    <row r="5" spans="2:4" ht="18">
      <c r="B5" s="30"/>
      <c r="D5" s="37" t="s">
        <v>655</v>
      </c>
    </row>
    <row r="7" spans="1:16" ht="42.75" customHeight="1">
      <c r="A7" s="136"/>
      <c r="B7" s="139" t="s">
        <v>37</v>
      </c>
      <c r="C7" s="140" t="s">
        <v>67</v>
      </c>
      <c r="D7" s="140" t="s">
        <v>85</v>
      </c>
      <c r="E7" s="31"/>
      <c r="G7" s="32"/>
      <c r="H7" s="32"/>
      <c r="I7" s="31"/>
      <c r="J7" s="31"/>
      <c r="K7" s="32"/>
      <c r="L7" s="31"/>
      <c r="M7" s="31"/>
      <c r="N7" s="31"/>
      <c r="O7" s="31"/>
      <c r="P7" s="33"/>
    </row>
    <row r="8" spans="1:4" ht="18">
      <c r="A8" s="136">
        <v>1</v>
      </c>
      <c r="B8" s="137" t="s">
        <v>14</v>
      </c>
      <c r="C8" s="136">
        <v>22.5</v>
      </c>
      <c r="D8" s="136">
        <v>120</v>
      </c>
    </row>
    <row r="9" spans="1:16" ht="18">
      <c r="A9" s="136">
        <v>2</v>
      </c>
      <c r="B9" s="137" t="s">
        <v>5</v>
      </c>
      <c r="C9" s="136">
        <v>19</v>
      </c>
      <c r="D9" s="136">
        <v>108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4" ht="18">
      <c r="A10" s="136">
        <v>3</v>
      </c>
      <c r="B10" s="137" t="s">
        <v>22</v>
      </c>
      <c r="C10" s="136">
        <v>17.5</v>
      </c>
      <c r="D10" s="136">
        <v>98</v>
      </c>
    </row>
    <row r="11" spans="1:16" ht="18">
      <c r="A11" s="136">
        <v>4</v>
      </c>
      <c r="B11" s="137" t="s">
        <v>3</v>
      </c>
      <c r="C11" s="136">
        <v>16</v>
      </c>
      <c r="D11" s="136">
        <v>90</v>
      </c>
      <c r="E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8">
      <c r="A12" s="136">
        <v>5</v>
      </c>
      <c r="B12" s="137" t="s">
        <v>0</v>
      </c>
      <c r="C12" s="136">
        <v>15.5</v>
      </c>
      <c r="D12" s="136">
        <v>85</v>
      </c>
      <c r="E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8">
      <c r="A13" s="136">
        <v>6</v>
      </c>
      <c r="B13" s="137" t="s">
        <v>25</v>
      </c>
      <c r="C13" s="136">
        <v>13.5</v>
      </c>
      <c r="D13" s="136">
        <v>82</v>
      </c>
      <c r="E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8">
      <c r="A14" s="136">
        <v>7</v>
      </c>
      <c r="B14" s="137" t="s">
        <v>2</v>
      </c>
      <c r="C14" s="136">
        <v>13.5</v>
      </c>
      <c r="D14" s="136">
        <v>79</v>
      </c>
      <c r="E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8">
      <c r="A15" s="136">
        <v>8</v>
      </c>
      <c r="B15" s="137" t="s">
        <v>19</v>
      </c>
      <c r="C15" s="136">
        <v>13.5</v>
      </c>
      <c r="D15" s="136">
        <v>76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8">
      <c r="A16" s="136">
        <v>9</v>
      </c>
      <c r="B16" s="137" t="s">
        <v>45</v>
      </c>
      <c r="C16" s="136">
        <v>12.5</v>
      </c>
      <c r="D16" s="136">
        <v>74</v>
      </c>
      <c r="E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8">
      <c r="A17" s="136">
        <v>10</v>
      </c>
      <c r="B17" s="137" t="s">
        <v>18</v>
      </c>
      <c r="C17" s="136">
        <v>12.5</v>
      </c>
      <c r="D17" s="136">
        <v>74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8">
      <c r="A18" s="136">
        <v>11</v>
      </c>
      <c r="B18" s="137" t="s">
        <v>47</v>
      </c>
      <c r="C18" s="136">
        <v>12.5</v>
      </c>
      <c r="D18" s="136">
        <v>72</v>
      </c>
      <c r="E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8">
      <c r="A19" s="136">
        <v>12</v>
      </c>
      <c r="B19" s="137" t="s">
        <v>17</v>
      </c>
      <c r="C19" s="136">
        <v>11.5</v>
      </c>
      <c r="D19" s="136">
        <v>69</v>
      </c>
      <c r="E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8">
      <c r="A20" s="136">
        <v>13</v>
      </c>
      <c r="B20" s="137" t="s">
        <v>46</v>
      </c>
      <c r="C20" s="136">
        <v>11.5</v>
      </c>
      <c r="D20" s="136">
        <v>68</v>
      </c>
      <c r="E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3.25" customHeight="1">
      <c r="A21" s="136">
        <v>14</v>
      </c>
      <c r="B21" s="137" t="s">
        <v>16</v>
      </c>
      <c r="C21" s="136">
        <v>8.5</v>
      </c>
      <c r="D21" s="136">
        <v>67</v>
      </c>
      <c r="E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4" ht="18">
      <c r="A22" s="136">
        <v>15</v>
      </c>
      <c r="B22" s="138" t="s">
        <v>26</v>
      </c>
      <c r="C22" s="136">
        <v>8</v>
      </c>
      <c r="D22" s="136">
        <v>66</v>
      </c>
    </row>
    <row r="23" spans="1:16" ht="18">
      <c r="A23" s="136">
        <v>16</v>
      </c>
      <c r="B23" s="137" t="s">
        <v>15</v>
      </c>
      <c r="C23" s="136">
        <v>8</v>
      </c>
      <c r="D23" s="136">
        <v>65</v>
      </c>
      <c r="E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ht="15">
      <c r="D24" s="14"/>
    </row>
    <row r="25" ht="15">
      <c r="D25" s="14"/>
    </row>
    <row r="26" ht="15">
      <c r="D26" s="14"/>
    </row>
    <row r="27" ht="15">
      <c r="D27" s="14"/>
    </row>
    <row r="28" ht="15">
      <c r="D28" s="14"/>
    </row>
    <row r="29" ht="15">
      <c r="D29" s="14"/>
    </row>
    <row r="30" ht="15">
      <c r="D30" s="14"/>
    </row>
    <row r="31" ht="15">
      <c r="D31" s="14"/>
    </row>
    <row r="32" ht="15">
      <c r="D32" s="15"/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7" min="1" max="2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SheetLayoutView="100" zoomScalePageLayoutView="0" workbookViewId="0" topLeftCell="A4">
      <selection activeCell="E46" sqref="E46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8" ht="12.75">
      <c r="A3" s="209" t="s">
        <v>272</v>
      </c>
      <c r="B3" s="210"/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 t="s">
        <v>378</v>
      </c>
      <c r="E4" s="13"/>
      <c r="G4" s="13"/>
    </row>
    <row r="5" spans="2:7" ht="15.75">
      <c r="B5" s="12"/>
      <c r="C5" s="12"/>
      <c r="D5" s="13"/>
      <c r="E5" s="13"/>
      <c r="G5" s="13"/>
    </row>
    <row r="6" spans="4:5" ht="12.75">
      <c r="D6" s="80" t="s">
        <v>40</v>
      </c>
      <c r="E6" s="80" t="s">
        <v>113</v>
      </c>
    </row>
    <row r="7" spans="3:6" ht="12.75">
      <c r="C7" t="s">
        <v>382</v>
      </c>
      <c r="F7" s="96">
        <v>40600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1" t="s">
        <v>38</v>
      </c>
      <c r="F8" s="202"/>
      <c r="G8" s="203"/>
      <c r="H8" s="200" t="s">
        <v>39</v>
      </c>
    </row>
    <row r="9" spans="1:8" ht="12.75">
      <c r="A9" s="212"/>
      <c r="B9" s="200"/>
      <c r="C9" s="200"/>
      <c r="D9" s="200"/>
      <c r="E9" s="253"/>
      <c r="F9" s="205"/>
      <c r="G9" s="206"/>
      <c r="H9" s="200"/>
    </row>
    <row r="10" spans="1:8" ht="12.75">
      <c r="A10" s="2"/>
      <c r="B10" s="1"/>
      <c r="C10" s="1" t="str">
        <f>'дояры 1-2 гр (2)'!B121</f>
        <v>Манышев Андрей</v>
      </c>
      <c r="D10" s="38" t="s">
        <v>165</v>
      </c>
      <c r="E10" s="118">
        <v>29</v>
      </c>
      <c r="F10" s="118">
        <v>120</v>
      </c>
      <c r="G10" s="117"/>
      <c r="H10" s="1"/>
    </row>
    <row r="11" spans="1:8" ht="12.75">
      <c r="A11" s="2"/>
      <c r="B11" s="1"/>
      <c r="C11" s="1" t="str">
        <f>'дояры 1-2 гр (2)'!B29</f>
        <v>Светкин Владимир</v>
      </c>
      <c r="D11" s="38" t="s">
        <v>44</v>
      </c>
      <c r="E11" s="118">
        <v>27</v>
      </c>
      <c r="F11" s="118">
        <v>108</v>
      </c>
      <c r="G11" s="117"/>
      <c r="H11" s="1"/>
    </row>
    <row r="12" spans="1:8" ht="12.75">
      <c r="A12" s="2"/>
      <c r="B12" s="1"/>
      <c r="C12" s="1" t="str">
        <f>'дояры 1-2 гр (2)'!G94</f>
        <v>Каштанов Дмитрий</v>
      </c>
      <c r="D12" s="38" t="s">
        <v>33</v>
      </c>
      <c r="E12" s="118">
        <v>26</v>
      </c>
      <c r="F12" s="118">
        <v>98</v>
      </c>
      <c r="G12" s="117"/>
      <c r="H12" s="1"/>
    </row>
    <row r="13" spans="1:8" ht="12.75">
      <c r="A13" s="2"/>
      <c r="B13" s="1"/>
      <c r="C13" s="1" t="str">
        <f>'дояры 1-2 гр (2)'!B120</f>
        <v>Матюшенко Андрей</v>
      </c>
      <c r="D13" s="38" t="s">
        <v>165</v>
      </c>
      <c r="E13" s="118">
        <v>23</v>
      </c>
      <c r="F13" s="118">
        <v>90</v>
      </c>
      <c r="G13" s="117"/>
      <c r="H13" s="1"/>
    </row>
    <row r="14" spans="1:8" ht="12.75">
      <c r="A14" s="2"/>
      <c r="B14" s="1"/>
      <c r="C14" s="1" t="str">
        <f>'дояры 1-2 гр (2)'!G30</f>
        <v>Филатов Вячеслав</v>
      </c>
      <c r="D14" s="38" t="s">
        <v>213</v>
      </c>
      <c r="E14" s="118">
        <v>21</v>
      </c>
      <c r="F14" s="118">
        <v>85</v>
      </c>
      <c r="G14" s="117"/>
      <c r="H14" s="1"/>
    </row>
    <row r="15" spans="1:8" ht="12.75">
      <c r="A15" s="2"/>
      <c r="B15" s="1"/>
      <c r="C15" s="1" t="str">
        <f>'дояры 1-2 гр (2)'!G17</f>
        <v>Жильцов Сергей</v>
      </c>
      <c r="D15" s="38" t="s">
        <v>140</v>
      </c>
      <c r="E15" s="118">
        <v>20</v>
      </c>
      <c r="F15" s="118">
        <v>82</v>
      </c>
      <c r="G15" s="117"/>
      <c r="H15" s="1"/>
    </row>
    <row r="16" spans="1:8" ht="12.75">
      <c r="A16" s="2"/>
      <c r="B16" s="1"/>
      <c r="C16" s="1" t="str">
        <f>'дояры 1-2 гр (2)'!B55</f>
        <v>Дасаев Рифат</v>
      </c>
      <c r="D16" s="38" t="s">
        <v>35</v>
      </c>
      <c r="E16" s="118">
        <v>20</v>
      </c>
      <c r="F16" s="118">
        <v>79</v>
      </c>
      <c r="G16" s="117"/>
      <c r="H16" s="1"/>
    </row>
    <row r="17" spans="1:8" ht="12.75">
      <c r="A17" s="2"/>
      <c r="B17" s="1"/>
      <c r="C17" s="1" t="str">
        <f>'дояры 1-2 гр (2)'!B94</f>
        <v>Магдеев Рафаэль</v>
      </c>
      <c r="D17" s="38" t="s">
        <v>238</v>
      </c>
      <c r="E17" s="118">
        <v>20</v>
      </c>
      <c r="F17" s="118">
        <v>76</v>
      </c>
      <c r="G17" s="117"/>
      <c r="H17" s="1"/>
    </row>
    <row r="18" spans="1:8" ht="12.75">
      <c r="A18" s="2"/>
      <c r="B18" s="1"/>
      <c r="C18" s="1" t="str">
        <f>'дояры 1-2 гр (2)'!B95</f>
        <v>Юсупов Рамиль</v>
      </c>
      <c r="D18" s="38" t="s">
        <v>238</v>
      </c>
      <c r="E18" s="118">
        <v>20</v>
      </c>
      <c r="F18" s="118">
        <v>74</v>
      </c>
      <c r="G18" s="117"/>
      <c r="H18" s="1"/>
    </row>
    <row r="19" spans="1:8" ht="12.75">
      <c r="A19" s="2"/>
      <c r="B19" s="1"/>
      <c r="C19" s="1" t="str">
        <f>'дояры 1-2 гр (2)'!G44</f>
        <v>Калинкин Роман</v>
      </c>
      <c r="D19" s="38" t="s">
        <v>191</v>
      </c>
      <c r="E19" s="118">
        <v>19</v>
      </c>
      <c r="F19" s="118">
        <v>72</v>
      </c>
      <c r="G19" s="117"/>
      <c r="H19" s="1"/>
    </row>
    <row r="20" spans="1:8" ht="12.75">
      <c r="A20" s="2"/>
      <c r="B20" s="1"/>
      <c r="C20" s="1" t="str">
        <f>'дояры 1-2 гр (2)'!B122</f>
        <v>Карпов Евгений</v>
      </c>
      <c r="D20" s="38" t="s">
        <v>165</v>
      </c>
      <c r="E20" s="118">
        <v>19</v>
      </c>
      <c r="F20" s="118">
        <v>70</v>
      </c>
      <c r="G20" s="117"/>
      <c r="H20" s="1"/>
    </row>
    <row r="21" spans="1:8" ht="12.75">
      <c r="A21" s="2"/>
      <c r="B21" s="1"/>
      <c r="C21" s="1" t="str">
        <f>'дояры 1-2 гр (2)'!B5</f>
        <v>Сабанов Иван</v>
      </c>
      <c r="D21" s="2" t="s">
        <v>106</v>
      </c>
      <c r="E21" s="118">
        <v>18</v>
      </c>
      <c r="F21" s="118">
        <v>69</v>
      </c>
      <c r="G21" s="117"/>
      <c r="H21" s="1"/>
    </row>
    <row r="22" spans="1:8" ht="12.75">
      <c r="A22" s="2"/>
      <c r="B22" s="1"/>
      <c r="C22" s="1" t="str">
        <f>'дояры 1-2 гр (2)'!G19</f>
        <v>Чернышов Сергей</v>
      </c>
      <c r="D22" s="38" t="s">
        <v>140</v>
      </c>
      <c r="E22" s="118">
        <v>18</v>
      </c>
      <c r="F22" s="118">
        <v>68</v>
      </c>
      <c r="G22" s="117"/>
      <c r="H22" s="1"/>
    </row>
    <row r="23" spans="1:8" ht="12.75">
      <c r="A23" s="2"/>
      <c r="B23" s="1"/>
      <c r="C23" s="1" t="str">
        <f>'дояры 1-2 гр (2)'!G42</f>
        <v>Асанин Алексей</v>
      </c>
      <c r="D23" s="38" t="s">
        <v>191</v>
      </c>
      <c r="E23" s="118">
        <v>18</v>
      </c>
      <c r="F23" s="118">
        <v>67</v>
      </c>
      <c r="G23" s="117"/>
      <c r="H23" s="1"/>
    </row>
    <row r="24" spans="1:8" ht="12.75">
      <c r="A24" s="2"/>
      <c r="B24" s="1"/>
      <c r="C24" s="1" t="str">
        <f>'дояры 1-2 гр (2)'!G43</f>
        <v>Сазнов Александр</v>
      </c>
      <c r="D24" s="38" t="s">
        <v>191</v>
      </c>
      <c r="E24" s="118">
        <v>18</v>
      </c>
      <c r="F24" s="118">
        <v>66</v>
      </c>
      <c r="G24" s="117"/>
      <c r="H24" s="1"/>
    </row>
    <row r="25" spans="1:8" ht="12.75">
      <c r="A25" s="2"/>
      <c r="B25" s="1"/>
      <c r="C25" s="1" t="str">
        <f>'дояры 1-2 гр (2)'!G108</f>
        <v>Саакян Артур</v>
      </c>
      <c r="D25" s="38" t="s">
        <v>256</v>
      </c>
      <c r="E25" s="118">
        <v>18</v>
      </c>
      <c r="F25" s="118">
        <v>65</v>
      </c>
      <c r="G25" s="117"/>
      <c r="H25" s="1"/>
    </row>
    <row r="26" spans="1:8" ht="12.75">
      <c r="A26" s="2"/>
      <c r="B26" s="1"/>
      <c r="C26" s="1" t="str">
        <f>'дояры 1-2 гр (2)'!B4</f>
        <v>Скворцов Александр</v>
      </c>
      <c r="D26" s="2" t="s">
        <v>106</v>
      </c>
      <c r="E26" s="118">
        <v>17</v>
      </c>
      <c r="F26" s="118">
        <v>64</v>
      </c>
      <c r="G26" s="117"/>
      <c r="H26" s="1"/>
    </row>
    <row r="27" spans="1:8" ht="12.75">
      <c r="A27" s="2"/>
      <c r="B27" s="1"/>
      <c r="C27" s="1" t="str">
        <f>'дояры 1-2 гр (2)'!G18</f>
        <v>Лифанов Артем</v>
      </c>
      <c r="D27" s="38" t="s">
        <v>140</v>
      </c>
      <c r="E27" s="118">
        <v>17</v>
      </c>
      <c r="F27" s="118">
        <v>63</v>
      </c>
      <c r="G27" s="117"/>
      <c r="H27" s="1"/>
    </row>
    <row r="28" spans="1:8" ht="12.75">
      <c r="A28" s="2"/>
      <c r="B28" s="1"/>
      <c r="C28" s="1" t="str">
        <f>'дояры 1-2 гр (2)'!G107</f>
        <v>Ячменев Евгений</v>
      </c>
      <c r="D28" s="38" t="s">
        <v>256</v>
      </c>
      <c r="E28" s="118">
        <v>17</v>
      </c>
      <c r="F28" s="118">
        <v>62</v>
      </c>
      <c r="G28" s="117"/>
      <c r="H28" s="1"/>
    </row>
    <row r="29" spans="1:8" ht="12.75">
      <c r="A29" s="2"/>
      <c r="B29" s="1"/>
      <c r="C29" s="36" t="s">
        <v>660</v>
      </c>
      <c r="D29" s="38" t="s">
        <v>219</v>
      </c>
      <c r="E29" s="143">
        <v>17</v>
      </c>
      <c r="F29" s="118">
        <v>61</v>
      </c>
      <c r="G29" s="1"/>
      <c r="H29" s="1"/>
    </row>
    <row r="30" spans="1:8" ht="12.75">
      <c r="A30" s="2"/>
      <c r="B30" s="1"/>
      <c r="C30" s="1" t="str">
        <f>'дояры 1-2 гр (2)'!G29</f>
        <v>Пучков Юрий</v>
      </c>
      <c r="D30" s="38" t="s">
        <v>213</v>
      </c>
      <c r="E30" s="118">
        <v>16</v>
      </c>
      <c r="F30" s="118">
        <v>60</v>
      </c>
      <c r="G30" s="117"/>
      <c r="H30" s="1"/>
    </row>
    <row r="31" spans="1:8" ht="12.75">
      <c r="A31" s="2"/>
      <c r="B31" s="1"/>
      <c r="C31" s="1" t="str">
        <f>'дояры 1-2 гр (2)'!G81</f>
        <v>Моисеев Андрей</v>
      </c>
      <c r="D31" s="38" t="s">
        <v>179</v>
      </c>
      <c r="E31" s="118">
        <v>16</v>
      </c>
      <c r="F31" s="118">
        <v>59</v>
      </c>
      <c r="G31" s="117"/>
      <c r="H31" s="1"/>
    </row>
    <row r="32" spans="1:8" ht="12.75">
      <c r="A32" s="2"/>
      <c r="B32" s="1"/>
      <c r="C32" s="1" t="str">
        <f>'дояры 1-2 гр (2)'!B107</f>
        <v>Антошкин Дмитрий</v>
      </c>
      <c r="D32" s="38" t="s">
        <v>265</v>
      </c>
      <c r="E32" s="118">
        <v>16</v>
      </c>
      <c r="F32" s="118">
        <v>58</v>
      </c>
      <c r="G32" s="117"/>
      <c r="H32" s="1"/>
    </row>
    <row r="33" spans="1:8" ht="12.75">
      <c r="A33" s="2"/>
      <c r="B33" s="1"/>
      <c r="C33" s="36" t="s">
        <v>223</v>
      </c>
      <c r="D33" s="38" t="s">
        <v>219</v>
      </c>
      <c r="E33" s="118">
        <v>16</v>
      </c>
      <c r="F33" s="118">
        <v>57</v>
      </c>
      <c r="G33" s="117"/>
      <c r="H33" s="1"/>
    </row>
    <row r="34" spans="1:8" ht="12.75">
      <c r="A34" s="2"/>
      <c r="B34" s="1"/>
      <c r="C34" s="36" t="s">
        <v>661</v>
      </c>
      <c r="D34" s="38" t="s">
        <v>219</v>
      </c>
      <c r="E34" s="143">
        <v>14</v>
      </c>
      <c r="F34" s="118">
        <v>56</v>
      </c>
      <c r="G34" s="1"/>
      <c r="H34" s="1"/>
    </row>
    <row r="35" spans="1:8" ht="12.75">
      <c r="A35" s="2"/>
      <c r="B35" s="1"/>
      <c r="C35" s="1" t="str">
        <f>'дояры 1-2 гр (2)'!B42</f>
        <v>Сафронов Сергей</v>
      </c>
      <c r="D35" s="38" t="s">
        <v>199</v>
      </c>
      <c r="E35" s="118">
        <v>12</v>
      </c>
      <c r="F35" s="118">
        <v>55</v>
      </c>
      <c r="G35" s="117"/>
      <c r="H35" s="1"/>
    </row>
    <row r="36" spans="1:8" ht="12.75">
      <c r="A36" s="2"/>
      <c r="B36" s="1"/>
      <c r="C36" s="1" t="str">
        <f>'дояры 1-2 гр (2)'!B43</f>
        <v>Рыбаков Андрей</v>
      </c>
      <c r="D36" s="38" t="s">
        <v>199</v>
      </c>
      <c r="E36" s="118">
        <v>12</v>
      </c>
      <c r="F36" s="118">
        <v>54</v>
      </c>
      <c r="G36" s="117"/>
      <c r="H36" s="1"/>
    </row>
    <row r="37" spans="1:8" ht="12.75">
      <c r="A37" s="2"/>
      <c r="B37" s="1"/>
      <c r="C37" s="1" t="str">
        <f>'дояры 1-2 гр (2)'!B81</f>
        <v>Степанов Василий</v>
      </c>
      <c r="D37" s="38" t="s">
        <v>243</v>
      </c>
      <c r="E37" s="118">
        <v>12</v>
      </c>
      <c r="F37" s="118">
        <v>53</v>
      </c>
      <c r="G37" s="117"/>
      <c r="H37" s="1"/>
    </row>
    <row r="38" spans="1:8" ht="12.75">
      <c r="A38" s="2"/>
      <c r="B38" s="1"/>
      <c r="C38" s="1" t="str">
        <f>'дояры 1-2 гр (2)'!B83</f>
        <v>Усков Николай</v>
      </c>
      <c r="D38" s="38" t="s">
        <v>243</v>
      </c>
      <c r="E38" s="118">
        <v>12</v>
      </c>
      <c r="F38" s="118">
        <v>52</v>
      </c>
      <c r="G38" s="117"/>
      <c r="H38" s="1"/>
    </row>
    <row r="39" spans="1:8" ht="12.75">
      <c r="A39" s="2"/>
      <c r="B39" s="1"/>
      <c r="C39" s="36" t="s">
        <v>120</v>
      </c>
      <c r="D39" s="36" t="s">
        <v>178</v>
      </c>
      <c r="E39" s="143">
        <v>12</v>
      </c>
      <c r="F39" s="118">
        <v>51</v>
      </c>
      <c r="G39" s="1"/>
      <c r="H39" s="1"/>
    </row>
    <row r="40" spans="1:8" ht="12.75">
      <c r="A40" s="2"/>
      <c r="B40" s="1"/>
      <c r="C40" s="1" t="str">
        <f>'дояры 1-2 гр (2)'!G68</f>
        <v>Русаков Михаил</v>
      </c>
      <c r="D40" s="38" t="s">
        <v>41</v>
      </c>
      <c r="E40" s="118">
        <v>11</v>
      </c>
      <c r="F40" s="118">
        <v>50</v>
      </c>
      <c r="G40" s="117"/>
      <c r="H40" s="1"/>
    </row>
    <row r="41" spans="1:8" ht="12.75">
      <c r="A41" s="2"/>
      <c r="B41" s="1"/>
      <c r="C41" s="1" t="str">
        <f>'дояры 1-2 гр (2)'!G82</f>
        <v>Саплин Вадим</v>
      </c>
      <c r="D41" s="38" t="s">
        <v>179</v>
      </c>
      <c r="E41" s="118">
        <v>11</v>
      </c>
      <c r="F41" s="118">
        <v>49</v>
      </c>
      <c r="G41" s="117"/>
      <c r="H41" s="1"/>
    </row>
    <row r="42" spans="1:7" ht="12.75">
      <c r="A42" s="2"/>
      <c r="B42" s="1"/>
      <c r="C42" s="1" t="str">
        <f>'дояры 1-2 гр (2)'!B56</f>
        <v>Горелов Днягир</v>
      </c>
      <c r="D42" s="38" t="s">
        <v>35</v>
      </c>
      <c r="E42" s="118">
        <v>7</v>
      </c>
      <c r="F42" s="118">
        <v>48</v>
      </c>
      <c r="G42" s="117"/>
    </row>
    <row r="43" spans="1:7" ht="12.75">
      <c r="A43" s="2"/>
      <c r="B43" s="1"/>
      <c r="C43" s="1" t="str">
        <f>'дояры 1-2 гр (2)'!B57</f>
        <v>Кудряков Ильдар</v>
      </c>
      <c r="D43" s="38" t="s">
        <v>35</v>
      </c>
      <c r="E43" s="118">
        <v>7</v>
      </c>
      <c r="F43" s="118">
        <v>47</v>
      </c>
      <c r="G43" s="117"/>
    </row>
    <row r="44" spans="1:7" ht="12.75">
      <c r="A44" s="2"/>
      <c r="B44" s="1"/>
      <c r="C44" s="1" t="str">
        <f>'дояры 1-2 гр (2)'!B82</f>
        <v>Пучков Александр</v>
      </c>
      <c r="D44" s="38" t="s">
        <v>243</v>
      </c>
      <c r="E44" s="118">
        <v>0</v>
      </c>
      <c r="F44" s="117"/>
      <c r="G44" s="117"/>
    </row>
  </sheetData>
  <sheetProtection/>
  <mergeCells count="8">
    <mergeCell ref="A3:H3"/>
    <mergeCell ref="E8:G9"/>
    <mergeCell ref="B2:H2"/>
    <mergeCell ref="A8:A9"/>
    <mergeCell ref="B8:B9"/>
    <mergeCell ref="C8:C9"/>
    <mergeCell ref="D8:D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1.00390625" style="0" customWidth="1"/>
    <col min="4" max="4" width="18.421875" style="0" customWidth="1"/>
    <col min="5" max="5" width="12.57421875" style="0" customWidth="1"/>
    <col min="6" max="6" width="9.8515625" style="0" customWidth="1"/>
    <col min="7" max="7" width="11.421875" style="0" customWidth="1"/>
    <col min="8" max="8" width="7.14062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114</v>
      </c>
      <c r="E5" s="13"/>
      <c r="G5" s="13"/>
    </row>
    <row r="6" spans="4:5" ht="12.75">
      <c r="D6" s="80" t="s">
        <v>105</v>
      </c>
      <c r="E6" s="80" t="s">
        <v>113</v>
      </c>
    </row>
    <row r="8" spans="1:8" ht="12.75" customHeight="1">
      <c r="A8" s="207" t="s">
        <v>79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493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" customHeight="1" hidden="1">
      <c r="A10" s="1"/>
      <c r="B10" s="1"/>
      <c r="C10" s="1" t="str">
        <f>'дояры 1-2 гр (2)'!G11</f>
        <v>Кудеркина Луиза</v>
      </c>
      <c r="D10" s="38" t="s">
        <v>116</v>
      </c>
      <c r="E10" s="84">
        <v>0</v>
      </c>
      <c r="F10" s="83">
        <v>0</v>
      </c>
      <c r="G10" s="84">
        <f aca="true" t="shared" si="0" ref="G10:G29">E10-F10</f>
        <v>0</v>
      </c>
      <c r="H10" s="1"/>
    </row>
    <row r="11" spans="1:8" ht="12.75">
      <c r="A11" s="2">
        <v>1</v>
      </c>
      <c r="B11" s="1"/>
      <c r="C11" s="1" t="str">
        <f>'дояры 1-2 гр (2)'!B35</f>
        <v>Игнашкина Ольга</v>
      </c>
      <c r="D11" s="38" t="s">
        <v>44</v>
      </c>
      <c r="E11" s="100">
        <v>0.009756944444444445</v>
      </c>
      <c r="F11" s="101">
        <v>0.001736111111111111</v>
      </c>
      <c r="G11" s="100">
        <f t="shared" si="0"/>
        <v>0.008020833333333335</v>
      </c>
      <c r="H11" s="2">
        <v>120</v>
      </c>
    </row>
    <row r="12" spans="1:8" ht="12.75">
      <c r="A12" s="2">
        <v>2</v>
      </c>
      <c r="B12" s="1"/>
      <c r="C12" s="1" t="str">
        <f>'дояры 1-2 гр (2)'!G10</f>
        <v>Беспалова Ольга</v>
      </c>
      <c r="D12" s="38" t="s">
        <v>116</v>
      </c>
      <c r="E12" s="100">
        <v>0.017314814814814814</v>
      </c>
      <c r="F12" s="101">
        <v>0.008333333333333333</v>
      </c>
      <c r="G12" s="100">
        <f t="shared" si="0"/>
        <v>0.008981481481481481</v>
      </c>
      <c r="H12" s="2">
        <v>108</v>
      </c>
    </row>
    <row r="13" spans="1:8" ht="12.75">
      <c r="A13" s="2">
        <v>3</v>
      </c>
      <c r="B13" s="1"/>
      <c r="C13" s="1" t="str">
        <f>'дояры 1-2 гр (2)'!B36</f>
        <v>Быченкова Анна</v>
      </c>
      <c r="D13" s="38" t="s">
        <v>44</v>
      </c>
      <c r="E13" s="100">
        <v>0.01144675925925926</v>
      </c>
      <c r="F13" s="101">
        <v>0.0020833333333333333</v>
      </c>
      <c r="G13" s="100">
        <f t="shared" si="0"/>
        <v>0.009363425925925928</v>
      </c>
      <c r="H13" s="2">
        <v>98</v>
      </c>
    </row>
    <row r="14" spans="1:8" ht="12.75">
      <c r="A14" s="2">
        <v>4</v>
      </c>
      <c r="B14" s="1"/>
      <c r="C14" s="1" t="str">
        <f>'дояры 1-2 гр (2)'!G35</f>
        <v>Филатова Лариса</v>
      </c>
      <c r="D14" s="38" t="s">
        <v>213</v>
      </c>
      <c r="E14" s="100">
        <v>0.012592592592592593</v>
      </c>
      <c r="F14" s="101">
        <v>0.0031249999999999997</v>
      </c>
      <c r="G14" s="100">
        <f t="shared" si="0"/>
        <v>0.009467592592592593</v>
      </c>
      <c r="H14" s="2">
        <v>90</v>
      </c>
    </row>
    <row r="15" spans="1:8" ht="12.75">
      <c r="A15" s="2">
        <v>5</v>
      </c>
      <c r="B15" s="1"/>
      <c r="C15" s="1" t="str">
        <f>'дояры 1-2 гр (2)'!B24</f>
        <v>Семашкина Татьяна</v>
      </c>
      <c r="D15" s="38" t="s">
        <v>136</v>
      </c>
      <c r="E15" s="100">
        <v>0.012453703703703703</v>
      </c>
      <c r="F15" s="101">
        <v>0.002777777777777778</v>
      </c>
      <c r="G15" s="100">
        <f t="shared" si="0"/>
        <v>0.009675925925925925</v>
      </c>
      <c r="H15" s="2">
        <v>85</v>
      </c>
    </row>
    <row r="16" spans="1:8" ht="12.75">
      <c r="A16" s="2">
        <v>6</v>
      </c>
      <c r="B16" s="1"/>
      <c r="C16" s="1" t="str">
        <f>'дояры 1-2 гр (2)'!B23</f>
        <v>Антошкина Татьяна</v>
      </c>
      <c r="D16" s="38" t="s">
        <v>136</v>
      </c>
      <c r="E16" s="100">
        <v>0.013819444444444445</v>
      </c>
      <c r="F16" s="101">
        <v>0.003472222222222222</v>
      </c>
      <c r="G16" s="100">
        <f t="shared" si="0"/>
        <v>0.010347222222222223</v>
      </c>
      <c r="H16" s="2">
        <v>82</v>
      </c>
    </row>
    <row r="17" spans="1:8" ht="12.75">
      <c r="A17" s="2">
        <v>7</v>
      </c>
      <c r="B17" s="1"/>
      <c r="C17" s="1" t="str">
        <f>'дояры 1-2 гр (2)'!G61</f>
        <v>Банникова Нина</v>
      </c>
      <c r="D17" s="38" t="s">
        <v>187</v>
      </c>
      <c r="E17" s="100">
        <v>0.013900462962962962</v>
      </c>
      <c r="F17" s="101">
        <v>0.003472222222222222</v>
      </c>
      <c r="G17" s="100">
        <f t="shared" si="0"/>
        <v>0.01042824074074074</v>
      </c>
      <c r="H17" s="2">
        <v>79</v>
      </c>
    </row>
    <row r="18" spans="1:8" ht="12.75">
      <c r="A18" s="2">
        <v>8</v>
      </c>
      <c r="B18" s="1"/>
      <c r="C18" s="1" t="str">
        <f>'дояры 1-2 гр (2)'!B100</f>
        <v>Баландина Александра</v>
      </c>
      <c r="D18" s="38" t="s">
        <v>238</v>
      </c>
      <c r="E18" s="100">
        <v>0.014594907407407405</v>
      </c>
      <c r="F18" s="101">
        <v>0.0038194444444444443</v>
      </c>
      <c r="G18" s="100">
        <f t="shared" si="0"/>
        <v>0.01077546296296296</v>
      </c>
      <c r="H18" s="2">
        <v>76</v>
      </c>
    </row>
    <row r="19" spans="1:8" ht="12.75">
      <c r="A19" s="2">
        <v>9</v>
      </c>
      <c r="B19" s="1"/>
      <c r="C19" s="1" t="str">
        <f>'дояры 1-2 гр (2)'!G100</f>
        <v>Бажанова Елена</v>
      </c>
      <c r="D19" s="38" t="s">
        <v>33</v>
      </c>
      <c r="E19" s="100">
        <v>0.012916666666666667</v>
      </c>
      <c r="F19" s="101">
        <v>0.0020833333333333333</v>
      </c>
      <c r="G19" s="100">
        <f t="shared" si="0"/>
        <v>0.010833333333333334</v>
      </c>
      <c r="H19" s="2">
        <v>74</v>
      </c>
    </row>
    <row r="20" spans="1:8" ht="12.75">
      <c r="A20" s="2">
        <v>10</v>
      </c>
      <c r="B20" s="1"/>
      <c r="C20" s="1" t="str">
        <f>'дояры 1-2 гр (2)'!B114</f>
        <v>Глумскова Юлия</v>
      </c>
      <c r="D20" s="38" t="s">
        <v>265</v>
      </c>
      <c r="E20" s="100">
        <v>0.011458333333333334</v>
      </c>
      <c r="F20" s="101">
        <v>0.00034722222222222224</v>
      </c>
      <c r="G20" s="100">
        <f t="shared" si="0"/>
        <v>0.011111111111111112</v>
      </c>
      <c r="H20" s="2">
        <v>72</v>
      </c>
    </row>
    <row r="21" spans="1:8" ht="12.75">
      <c r="A21" s="2">
        <v>11</v>
      </c>
      <c r="B21" s="1"/>
      <c r="C21" s="1" t="str">
        <f>'дояры 1-2 гр (2)'!B22</f>
        <v>Кажаева Анна</v>
      </c>
      <c r="D21" s="38" t="s">
        <v>136</v>
      </c>
      <c r="E21" s="100">
        <v>0.012175925925925929</v>
      </c>
      <c r="F21" s="101">
        <v>0.0010416666666666667</v>
      </c>
      <c r="G21" s="100">
        <f t="shared" si="0"/>
        <v>0.011134259259259262</v>
      </c>
      <c r="H21" s="2">
        <v>70</v>
      </c>
    </row>
    <row r="22" spans="1:8" ht="12.75">
      <c r="A22" s="2">
        <v>12</v>
      </c>
      <c r="B22" s="1"/>
      <c r="C22" s="1" t="str">
        <f>'дояры 1-2 гр (2)'!B48</f>
        <v>Семенова Светлана</v>
      </c>
      <c r="D22" s="38" t="s">
        <v>199</v>
      </c>
      <c r="E22" s="100">
        <v>0.011979166666666666</v>
      </c>
      <c r="F22" s="101">
        <v>0.0006944444444444445</v>
      </c>
      <c r="G22" s="100">
        <f t="shared" si="0"/>
        <v>0.011284722222222222</v>
      </c>
      <c r="H22" s="2">
        <v>69</v>
      </c>
    </row>
    <row r="23" spans="1:8" ht="12.75">
      <c r="A23" s="2">
        <v>13</v>
      </c>
      <c r="B23" s="1"/>
      <c r="C23" s="1" t="str">
        <f>'дояры 1-2 гр (2)'!B10</f>
        <v>Ярославцева Ольга</v>
      </c>
      <c r="D23" s="2" t="s">
        <v>106</v>
      </c>
      <c r="E23" s="100">
        <v>0.0153125</v>
      </c>
      <c r="F23" s="101">
        <v>0.0010416666666666667</v>
      </c>
      <c r="G23" s="100">
        <f t="shared" si="0"/>
        <v>0.014270833333333333</v>
      </c>
      <c r="H23" s="2">
        <v>68</v>
      </c>
    </row>
    <row r="24" spans="1:8" ht="12.75">
      <c r="A24" s="2">
        <v>14</v>
      </c>
      <c r="B24" s="1"/>
      <c r="C24" s="1" t="str">
        <f>'дояры 1-2 гр (2)'!B113</f>
        <v>Вычегжанина Юлия</v>
      </c>
      <c r="D24" s="38" t="s">
        <v>265</v>
      </c>
      <c r="E24" s="100">
        <v>0.016863425925925928</v>
      </c>
      <c r="F24" s="110">
        <v>0.001388888888888889</v>
      </c>
      <c r="G24" s="100">
        <f t="shared" si="0"/>
        <v>0.015474537037037038</v>
      </c>
      <c r="H24" s="2">
        <v>67</v>
      </c>
    </row>
    <row r="25" spans="1:8" ht="12.75">
      <c r="A25" s="2">
        <v>15</v>
      </c>
      <c r="B25" s="1"/>
      <c r="C25" s="1" t="str">
        <f>'дояры 1-2 гр (2)'!G113</f>
        <v>Акопян Мария</v>
      </c>
      <c r="D25" s="38" t="s">
        <v>256</v>
      </c>
      <c r="E25" s="100">
        <v>0.017453703703703704</v>
      </c>
      <c r="F25" s="101">
        <v>0.0006944444444444445</v>
      </c>
      <c r="G25" s="100">
        <f t="shared" si="0"/>
        <v>0.01675925925925926</v>
      </c>
      <c r="H25" s="2">
        <v>66</v>
      </c>
    </row>
    <row r="26" spans="1:8" ht="12.75">
      <c r="A26" s="2">
        <v>16</v>
      </c>
      <c r="B26" s="1"/>
      <c r="C26" s="1" t="str">
        <f>'дояры 1-2 гр (2)'!G87</f>
        <v>Осокина Светлана</v>
      </c>
      <c r="D26" s="38" t="s">
        <v>179</v>
      </c>
      <c r="E26" s="100">
        <v>0.02085648148148148</v>
      </c>
      <c r="F26" s="101">
        <v>0.0038194444444444443</v>
      </c>
      <c r="G26" s="100">
        <f t="shared" si="0"/>
        <v>0.017037037037037035</v>
      </c>
      <c r="H26" s="2">
        <v>65</v>
      </c>
    </row>
    <row r="27" spans="1:8" ht="12.75">
      <c r="A27" s="2">
        <v>17</v>
      </c>
      <c r="B27" s="1"/>
      <c r="C27" s="1" t="str">
        <f>'дояры 1-2 гр (2)'!B74</f>
        <v>Елевич Светлана</v>
      </c>
      <c r="D27" s="38" t="s">
        <v>214</v>
      </c>
      <c r="E27" s="100">
        <v>0.021956018518518517</v>
      </c>
      <c r="F27" s="101">
        <v>0.001736111111111111</v>
      </c>
      <c r="G27" s="100">
        <f t="shared" si="0"/>
        <v>0.020219907407407405</v>
      </c>
      <c r="H27" s="2">
        <v>64</v>
      </c>
    </row>
    <row r="28" spans="1:8" ht="12.75">
      <c r="A28" s="2">
        <v>18</v>
      </c>
      <c r="B28" s="1"/>
      <c r="C28" s="1" t="str">
        <f>'дояры 1-2 гр (2)'!G74</f>
        <v>Скороспелова Надежда</v>
      </c>
      <c r="D28" s="38" t="s">
        <v>41</v>
      </c>
      <c r="E28" s="100">
        <v>0.025995370370370367</v>
      </c>
      <c r="F28" s="101">
        <v>0.0031249999999999997</v>
      </c>
      <c r="G28" s="100">
        <f t="shared" si="0"/>
        <v>0.022870370370370367</v>
      </c>
      <c r="H28" s="2">
        <v>63</v>
      </c>
    </row>
    <row r="29" spans="1:8" ht="12.75">
      <c r="A29" s="2">
        <v>19</v>
      </c>
      <c r="B29" s="1"/>
      <c r="C29" s="1" t="str">
        <f>'дояры 1-2 гр (2)'!G75</f>
        <v>Молчанова Людмила</v>
      </c>
      <c r="D29" s="38" t="s">
        <v>41</v>
      </c>
      <c r="E29" s="100">
        <v>0.02584490740740741</v>
      </c>
      <c r="F29" s="101">
        <v>0.002777777777777778</v>
      </c>
      <c r="G29" s="100">
        <f t="shared" si="0"/>
        <v>0.023067129629629632</v>
      </c>
      <c r="H29" s="2">
        <v>62</v>
      </c>
    </row>
    <row r="30" spans="1:8" ht="12.75" hidden="1">
      <c r="A30" s="1"/>
      <c r="B30" s="1"/>
      <c r="C30" s="36" t="s">
        <v>390</v>
      </c>
      <c r="D30" s="38" t="s">
        <v>219</v>
      </c>
      <c r="E30" s="84"/>
      <c r="F30" s="83"/>
      <c r="G30" s="84"/>
      <c r="H30" s="1"/>
    </row>
    <row r="31" spans="1:8" ht="12.75" hidden="1">
      <c r="A31" s="1"/>
      <c r="B31" s="1"/>
      <c r="C31" s="36" t="s">
        <v>391</v>
      </c>
      <c r="D31" s="38" t="s">
        <v>219</v>
      </c>
      <c r="E31" s="84"/>
      <c r="F31" s="83"/>
      <c r="G31" s="84"/>
      <c r="H31" s="1"/>
    </row>
  </sheetData>
  <sheetProtection/>
  <mergeCells count="10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SheetLayoutView="100" zoomScalePageLayoutView="0" workbookViewId="0" topLeftCell="A1">
      <selection activeCell="K37" sqref="K37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1.00390625" style="0" customWidth="1"/>
    <col min="4" max="4" width="18.421875" style="0" customWidth="1"/>
    <col min="5" max="5" width="10.8515625" style="0" customWidth="1"/>
    <col min="7" max="7" width="9.71093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272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378</v>
      </c>
      <c r="E5" s="13"/>
      <c r="G5" s="13"/>
    </row>
    <row r="6" spans="4:5" ht="12.75">
      <c r="D6" s="80" t="s">
        <v>105</v>
      </c>
      <c r="E6" s="80" t="s">
        <v>113</v>
      </c>
    </row>
    <row r="7" spans="3:7" ht="12.75">
      <c r="C7" s="37" t="s">
        <v>382</v>
      </c>
      <c r="G7" s="37" t="s">
        <v>444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1" t="s">
        <v>38</v>
      </c>
      <c r="F8" s="202"/>
      <c r="G8" s="203"/>
      <c r="H8" s="200" t="s">
        <v>39</v>
      </c>
    </row>
    <row r="9" spans="1:8" ht="12.75">
      <c r="A9" s="212"/>
      <c r="B9" s="200"/>
      <c r="C9" s="200"/>
      <c r="D9" s="200"/>
      <c r="E9" s="253"/>
      <c r="F9" s="205"/>
      <c r="G9" s="206"/>
      <c r="H9" s="200"/>
    </row>
    <row r="10" spans="1:8" ht="12" customHeight="1">
      <c r="A10" s="2">
        <v>7</v>
      </c>
      <c r="B10" s="1"/>
      <c r="C10" s="1" t="str">
        <f>'дояры 1-2 гр (2)'!B35</f>
        <v>Игнашкина Ольга</v>
      </c>
      <c r="D10" s="38" t="s">
        <v>44</v>
      </c>
      <c r="E10" s="117">
        <v>59</v>
      </c>
      <c r="F10" s="117">
        <v>120</v>
      </c>
      <c r="G10" s="84"/>
      <c r="H10" s="1"/>
    </row>
    <row r="11" spans="1:8" ht="12.75" hidden="1">
      <c r="A11" s="2">
        <v>2</v>
      </c>
      <c r="B11" s="1"/>
      <c r="C11" s="1" t="str">
        <f>'дояры 1-2 гр (2)'!B22</f>
        <v>Кажаева Анна</v>
      </c>
      <c r="D11" s="38" t="s">
        <v>136</v>
      </c>
      <c r="E11" s="117"/>
      <c r="F11" s="117"/>
      <c r="G11" s="84"/>
      <c r="H11" s="1"/>
    </row>
    <row r="12" spans="1:8" ht="12.75">
      <c r="A12" s="2">
        <v>16</v>
      </c>
      <c r="B12" s="1"/>
      <c r="C12" s="1" t="str">
        <f>'дояры 1-2 гр (2)'!B100</f>
        <v>Баландина Александра</v>
      </c>
      <c r="D12" s="38" t="s">
        <v>238</v>
      </c>
      <c r="E12" s="117">
        <v>58</v>
      </c>
      <c r="F12" s="117">
        <v>108</v>
      </c>
      <c r="G12" s="84"/>
      <c r="H12" s="1"/>
    </row>
    <row r="13" spans="1:8" ht="12.75">
      <c r="A13" s="2">
        <v>13</v>
      </c>
      <c r="B13" s="1"/>
      <c r="C13" s="1" t="str">
        <f>'дояры 1-2 гр (2)'!G74</f>
        <v>Скороспелова Надежда</v>
      </c>
      <c r="D13" s="38" t="s">
        <v>41</v>
      </c>
      <c r="E13" s="117">
        <v>54</v>
      </c>
      <c r="F13" s="117">
        <v>98</v>
      </c>
      <c r="G13" s="84"/>
      <c r="H13" s="1"/>
    </row>
    <row r="14" spans="1:8" ht="12.75">
      <c r="A14" s="2">
        <v>15</v>
      </c>
      <c r="B14" s="1"/>
      <c r="C14" s="1" t="str">
        <f>'дояры 1-2 гр (2)'!G87</f>
        <v>Осокина Светлана</v>
      </c>
      <c r="D14" s="38" t="s">
        <v>179</v>
      </c>
      <c r="E14" s="117">
        <v>53</v>
      </c>
      <c r="F14" s="117">
        <v>90</v>
      </c>
      <c r="G14" s="84"/>
      <c r="H14" s="1"/>
    </row>
    <row r="15" spans="1:8" ht="12.75">
      <c r="A15" s="2">
        <v>8</v>
      </c>
      <c r="B15" s="1"/>
      <c r="C15" s="1" t="str">
        <f>'дояры 1-2 гр (2)'!B36</f>
        <v>Быченкова Анна</v>
      </c>
      <c r="D15" s="38" t="s">
        <v>44</v>
      </c>
      <c r="E15" s="117">
        <v>52</v>
      </c>
      <c r="F15" s="117">
        <v>85</v>
      </c>
      <c r="G15" s="84"/>
      <c r="H15" s="1"/>
    </row>
    <row r="16" spans="1:8" ht="12.75">
      <c r="A16" s="2">
        <v>1</v>
      </c>
      <c r="B16" s="1"/>
      <c r="C16" s="1" t="str">
        <f>'дояры 1-2 гр (2)'!B10</f>
        <v>Ярославцева Ольга</v>
      </c>
      <c r="D16" s="2" t="s">
        <v>106</v>
      </c>
      <c r="E16" s="117">
        <v>50</v>
      </c>
      <c r="F16" s="117">
        <v>82</v>
      </c>
      <c r="G16" s="84"/>
      <c r="H16" s="1"/>
    </row>
    <row r="17" spans="1:8" ht="12.75">
      <c r="A17" s="2">
        <v>17</v>
      </c>
      <c r="B17" s="1"/>
      <c r="C17" s="1" t="str">
        <f>'дояры 1-2 гр (2)'!G100</f>
        <v>Бажанова Елена</v>
      </c>
      <c r="D17" s="38" t="s">
        <v>33</v>
      </c>
      <c r="E17" s="117">
        <v>49</v>
      </c>
      <c r="F17" s="117">
        <v>79</v>
      </c>
      <c r="G17" s="84"/>
      <c r="H17" s="1"/>
    </row>
    <row r="18" spans="1:8" ht="12.75">
      <c r="A18" s="2">
        <v>18</v>
      </c>
      <c r="B18" s="1"/>
      <c r="C18" s="1" t="str">
        <f>'дояры 1-2 гр (2)'!B113</f>
        <v>Вычегжанина Юлия</v>
      </c>
      <c r="D18" s="38" t="s">
        <v>265</v>
      </c>
      <c r="E18" s="117">
        <v>48</v>
      </c>
      <c r="F18" s="116">
        <v>76</v>
      </c>
      <c r="G18" s="84"/>
      <c r="H18" s="1"/>
    </row>
    <row r="19" spans="1:8" ht="12.75">
      <c r="A19" s="2">
        <v>9</v>
      </c>
      <c r="B19" s="1"/>
      <c r="C19" s="1" t="str">
        <f>'дояры 1-2 гр (2)'!G35</f>
        <v>Филатова Лариса</v>
      </c>
      <c r="D19" s="38" t="s">
        <v>213</v>
      </c>
      <c r="E19" s="117">
        <v>47</v>
      </c>
      <c r="F19" s="117">
        <v>74</v>
      </c>
      <c r="G19" s="84"/>
      <c r="H19" s="1"/>
    </row>
    <row r="20" spans="1:8" ht="12.75">
      <c r="A20" s="2">
        <v>10</v>
      </c>
      <c r="B20" s="1"/>
      <c r="C20" s="1" t="str">
        <f>'дояры 1-2 гр (2)'!B48</f>
        <v>Семенова Светлана</v>
      </c>
      <c r="D20" s="38" t="s">
        <v>199</v>
      </c>
      <c r="E20" s="117">
        <v>47</v>
      </c>
      <c r="F20" s="117">
        <v>74</v>
      </c>
      <c r="G20" s="84"/>
      <c r="H20" s="1"/>
    </row>
    <row r="21" spans="1:8" ht="12.75">
      <c r="A21" s="2">
        <v>14</v>
      </c>
      <c r="B21" s="1"/>
      <c r="C21" s="1" t="str">
        <f>'дояры 1-2 гр (2)'!G75</f>
        <v>Молчанова Людмила</v>
      </c>
      <c r="D21" s="38" t="s">
        <v>41</v>
      </c>
      <c r="E21" s="117">
        <v>46</v>
      </c>
      <c r="F21" s="117">
        <v>70</v>
      </c>
      <c r="G21" s="84"/>
      <c r="H21" s="1"/>
    </row>
    <row r="22" spans="1:8" ht="12.75">
      <c r="A22" s="2">
        <v>5</v>
      </c>
      <c r="B22" s="1"/>
      <c r="C22" s="1" t="str">
        <f>'дояры 1-2 гр (2)'!G10</f>
        <v>Беспалова Ольга</v>
      </c>
      <c r="D22" s="38" t="s">
        <v>116</v>
      </c>
      <c r="E22" s="117">
        <v>45</v>
      </c>
      <c r="F22" s="117">
        <v>69</v>
      </c>
      <c r="G22" s="84"/>
      <c r="H22" s="1"/>
    </row>
    <row r="23" spans="1:8" ht="12.75">
      <c r="A23" s="2">
        <v>20</v>
      </c>
      <c r="B23" s="1"/>
      <c r="C23" s="1" t="str">
        <f>'дояры 1-2 гр (2)'!G113</f>
        <v>Акопян Мария</v>
      </c>
      <c r="D23" s="38" t="s">
        <v>256</v>
      </c>
      <c r="E23" s="117">
        <v>45</v>
      </c>
      <c r="F23" s="117">
        <v>69</v>
      </c>
      <c r="G23" s="84"/>
      <c r="H23" s="1"/>
    </row>
    <row r="24" spans="1:8" ht="12.75">
      <c r="A24" s="2">
        <v>19</v>
      </c>
      <c r="B24" s="1"/>
      <c r="C24" s="1" t="str">
        <f>'дояры 1-2 гр (2)'!B114</f>
        <v>Глумскова Юлия</v>
      </c>
      <c r="D24" s="38" t="s">
        <v>265</v>
      </c>
      <c r="E24" s="117">
        <v>43</v>
      </c>
      <c r="F24" s="117">
        <v>67</v>
      </c>
      <c r="G24" s="84"/>
      <c r="H24" s="1"/>
    </row>
    <row r="25" spans="1:8" ht="12.75">
      <c r="A25" s="2">
        <v>3</v>
      </c>
      <c r="B25" s="1"/>
      <c r="C25" s="1" t="str">
        <f>'дояры 1-2 гр (2)'!B23</f>
        <v>Антошкина Татьяна</v>
      </c>
      <c r="D25" s="38" t="s">
        <v>136</v>
      </c>
      <c r="E25" s="117">
        <v>42</v>
      </c>
      <c r="F25" s="117">
        <v>66</v>
      </c>
      <c r="G25" s="84"/>
      <c r="H25" s="1"/>
    </row>
    <row r="26" spans="1:8" ht="12.75">
      <c r="A26" s="2">
        <v>21</v>
      </c>
      <c r="B26" s="1"/>
      <c r="C26" s="36" t="s">
        <v>390</v>
      </c>
      <c r="D26" s="38" t="s">
        <v>219</v>
      </c>
      <c r="E26" s="117">
        <v>42</v>
      </c>
      <c r="F26" s="117">
        <v>66</v>
      </c>
      <c r="G26" s="84"/>
      <c r="H26" s="1"/>
    </row>
    <row r="27" spans="1:8" ht="12.75">
      <c r="A27" s="2">
        <v>4</v>
      </c>
      <c r="B27" s="1"/>
      <c r="C27" s="1" t="str">
        <f>'дояры 1-2 гр (2)'!B24</f>
        <v>Семашкина Татьяна</v>
      </c>
      <c r="D27" s="38" t="s">
        <v>136</v>
      </c>
      <c r="E27" s="117">
        <v>40</v>
      </c>
      <c r="F27" s="117">
        <v>64</v>
      </c>
      <c r="G27" s="84"/>
      <c r="H27" s="1"/>
    </row>
    <row r="28" spans="1:8" ht="12.75">
      <c r="A28" s="2">
        <v>11</v>
      </c>
      <c r="B28" s="1"/>
      <c r="C28" s="1" t="str">
        <f>'дояры 1-2 гр (2)'!G61</f>
        <v>Банникова Нина</v>
      </c>
      <c r="D28" s="38" t="s">
        <v>187</v>
      </c>
      <c r="E28" s="117">
        <v>36</v>
      </c>
      <c r="F28" s="117">
        <v>63</v>
      </c>
      <c r="G28" s="84"/>
      <c r="H28" s="1"/>
    </row>
    <row r="29" spans="1:8" ht="12.75">
      <c r="A29" s="2">
        <v>22</v>
      </c>
      <c r="B29" s="1"/>
      <c r="C29" s="36" t="s">
        <v>391</v>
      </c>
      <c r="D29" s="38" t="s">
        <v>219</v>
      </c>
      <c r="E29" s="117">
        <v>34</v>
      </c>
      <c r="F29" s="117">
        <v>62</v>
      </c>
      <c r="G29" s="84"/>
      <c r="H29" s="1"/>
    </row>
    <row r="30" spans="1:8" ht="12.75">
      <c r="A30" s="2">
        <v>6</v>
      </c>
      <c r="B30" s="1"/>
      <c r="C30" s="1" t="str">
        <f>'дояры 1-2 гр (2)'!G11</f>
        <v>Кудеркина Луиза</v>
      </c>
      <c r="D30" s="38" t="s">
        <v>116</v>
      </c>
      <c r="E30" s="117">
        <v>30</v>
      </c>
      <c r="F30" s="117">
        <v>61</v>
      </c>
      <c r="G30" s="84"/>
      <c r="H30" s="1"/>
    </row>
    <row r="31" spans="1:8" ht="12.75">
      <c r="A31" s="2">
        <v>12</v>
      </c>
      <c r="B31" s="1"/>
      <c r="C31" s="1" t="str">
        <f>'дояры 1-2 гр (2)'!B74</f>
        <v>Елевич Светлана</v>
      </c>
      <c r="D31" s="38" t="s">
        <v>214</v>
      </c>
      <c r="E31" s="117">
        <v>24</v>
      </c>
      <c r="F31" s="117">
        <v>60</v>
      </c>
      <c r="G31" s="84"/>
      <c r="H31" s="1"/>
    </row>
    <row r="32" spans="1:8" ht="12.75">
      <c r="A32" s="1"/>
      <c r="B32" s="1"/>
      <c r="C32" s="1"/>
      <c r="D32" s="1"/>
      <c r="E32" s="117"/>
      <c r="F32" s="117"/>
      <c r="G32" s="1"/>
      <c r="H32" s="1"/>
    </row>
    <row r="33" spans="1:8" ht="12.75">
      <c r="A33" s="1"/>
      <c r="B33" s="1"/>
      <c r="C33" s="1"/>
      <c r="D33" s="1"/>
      <c r="E33" s="117"/>
      <c r="F33" s="117"/>
      <c r="G33" s="1"/>
      <c r="H33" s="1"/>
    </row>
    <row r="34" spans="1:8" ht="12.75">
      <c r="A34" s="1"/>
      <c r="B34" s="1"/>
      <c r="C34" s="1"/>
      <c r="D34" s="1"/>
      <c r="E34" s="117"/>
      <c r="F34" s="117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8">
    <mergeCell ref="E8:G9"/>
    <mergeCell ref="B2:H2"/>
    <mergeCell ref="D3:G3"/>
    <mergeCell ref="A8:A9"/>
    <mergeCell ref="B8:B9"/>
    <mergeCell ref="C8:C9"/>
    <mergeCell ref="D8:D9"/>
    <mergeCell ref="H8:H9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SheetLayoutView="100" zoomScalePageLayoutView="0" workbookViewId="0" topLeftCell="A1">
      <selection activeCell="J36" sqref="J36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1.00390625" style="0" customWidth="1"/>
    <col min="4" max="4" width="18.421875" style="0" customWidth="1"/>
    <col min="5" max="5" width="10.8515625" style="0" customWidth="1"/>
    <col min="7" max="7" width="9.71093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8" ht="12.75">
      <c r="A3" s="209" t="s">
        <v>272</v>
      </c>
      <c r="B3" s="210"/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379</v>
      </c>
      <c r="E5" s="13"/>
      <c r="G5" s="13"/>
    </row>
    <row r="6" spans="2:7" ht="15.75">
      <c r="B6" s="12"/>
      <c r="C6" s="12"/>
      <c r="D6" s="13"/>
      <c r="E6" s="13"/>
      <c r="G6" s="13"/>
    </row>
    <row r="7" spans="4:5" ht="12.75">
      <c r="D7" s="80" t="s">
        <v>105</v>
      </c>
      <c r="E7" s="80" t="s">
        <v>113</v>
      </c>
    </row>
    <row r="8" spans="3:7" ht="12.75">
      <c r="C8" s="37" t="s">
        <v>381</v>
      </c>
      <c r="G8" s="37" t="s">
        <v>445</v>
      </c>
    </row>
    <row r="9" spans="1:8" ht="12.75" customHeight="1">
      <c r="A9" s="207" t="s">
        <v>51</v>
      </c>
      <c r="B9" s="200" t="s">
        <v>36</v>
      </c>
      <c r="C9" s="200" t="s">
        <v>32</v>
      </c>
      <c r="D9" s="200" t="s">
        <v>37</v>
      </c>
      <c r="E9" s="201" t="s">
        <v>38</v>
      </c>
      <c r="F9" s="202"/>
      <c r="G9" s="203"/>
      <c r="H9" s="200" t="s">
        <v>39</v>
      </c>
    </row>
    <row r="10" spans="1:8" ht="12.75">
      <c r="A10" s="212"/>
      <c r="B10" s="200"/>
      <c r="C10" s="200"/>
      <c r="D10" s="200"/>
      <c r="E10" s="253"/>
      <c r="F10" s="205"/>
      <c r="G10" s="206"/>
      <c r="H10" s="200"/>
    </row>
    <row r="11" spans="1:8" ht="12" customHeight="1">
      <c r="A11" s="2">
        <v>1</v>
      </c>
      <c r="B11" s="1"/>
      <c r="C11" s="1" t="str">
        <f>'дояры 1-2 гр (2)'!B10</f>
        <v>Ярославцева Ольга</v>
      </c>
      <c r="D11" s="2" t="s">
        <v>106</v>
      </c>
      <c r="E11" s="186" t="s">
        <v>789</v>
      </c>
      <c r="F11" s="185"/>
      <c r="G11" s="185"/>
      <c r="H11" s="185"/>
    </row>
    <row r="12" spans="1:8" ht="12.75">
      <c r="A12" s="2">
        <v>2</v>
      </c>
      <c r="B12" s="1"/>
      <c r="C12" s="1" t="str">
        <f>'дояры 1-2 гр (2)'!B22</f>
        <v>Кажаева Анна</v>
      </c>
      <c r="D12" s="38" t="s">
        <v>136</v>
      </c>
      <c r="E12" s="186" t="s">
        <v>788</v>
      </c>
      <c r="F12" s="185"/>
      <c r="G12" s="185"/>
      <c r="H12" s="185"/>
    </row>
    <row r="13" spans="1:8" ht="12.75">
      <c r="A13" s="2">
        <v>3</v>
      </c>
      <c r="B13" s="1"/>
      <c r="C13" s="1" t="str">
        <f>'дояры 1-2 гр (2)'!B23</f>
        <v>Антошкина Татьяна</v>
      </c>
      <c r="D13" s="38" t="s">
        <v>136</v>
      </c>
      <c r="E13" s="186" t="s">
        <v>790</v>
      </c>
      <c r="F13" s="185"/>
      <c r="G13" s="185"/>
      <c r="H13" s="185"/>
    </row>
    <row r="14" spans="1:8" ht="12.75">
      <c r="A14" s="2">
        <v>4</v>
      </c>
      <c r="B14" s="1"/>
      <c r="C14" s="1" t="str">
        <f>'дояры 1-2 гр (2)'!B24</f>
        <v>Семашкина Татьяна</v>
      </c>
      <c r="D14" s="38" t="s">
        <v>136</v>
      </c>
      <c r="E14" s="186" t="s">
        <v>791</v>
      </c>
      <c r="F14" s="185"/>
      <c r="G14" s="185"/>
      <c r="H14" s="185"/>
    </row>
    <row r="15" spans="1:8" ht="12.75">
      <c r="A15" s="2">
        <v>5</v>
      </c>
      <c r="B15" s="1"/>
      <c r="C15" s="1" t="str">
        <f>'дояры 1-2 гр (2)'!G10</f>
        <v>Беспалова Ольга</v>
      </c>
      <c r="D15" s="38" t="s">
        <v>116</v>
      </c>
      <c r="E15" s="186" t="s">
        <v>792</v>
      </c>
      <c r="F15" s="185"/>
      <c r="G15" s="185"/>
      <c r="H15" s="185"/>
    </row>
    <row r="16" spans="1:8" ht="12.75">
      <c r="A16" s="2">
        <v>6</v>
      </c>
      <c r="B16" s="1"/>
      <c r="C16" s="1" t="str">
        <f>'дояры 1-2 гр (2)'!G11</f>
        <v>Кудеркина Луиза</v>
      </c>
      <c r="D16" s="38" t="s">
        <v>116</v>
      </c>
      <c r="E16" s="186" t="s">
        <v>793</v>
      </c>
      <c r="F16" s="185"/>
      <c r="G16" s="185"/>
      <c r="H16" s="185"/>
    </row>
    <row r="17" spans="1:8" ht="12.75">
      <c r="A17" s="2">
        <v>7</v>
      </c>
      <c r="B17" s="1"/>
      <c r="C17" s="1" t="str">
        <f>'дояры 1-2 гр (2)'!B35</f>
        <v>Игнашкина Ольга</v>
      </c>
      <c r="D17" s="38" t="s">
        <v>44</v>
      </c>
      <c r="E17" s="186" t="s">
        <v>794</v>
      </c>
      <c r="F17" s="185"/>
      <c r="G17" s="185"/>
      <c r="H17" s="185"/>
    </row>
    <row r="18" spans="1:8" ht="12.75">
      <c r="A18" s="2">
        <v>8</v>
      </c>
      <c r="B18" s="1"/>
      <c r="C18" s="1" t="str">
        <f>'дояры 1-2 гр (2)'!B36</f>
        <v>Быченкова Анна</v>
      </c>
      <c r="D18" s="38" t="s">
        <v>44</v>
      </c>
      <c r="E18" s="186" t="s">
        <v>795</v>
      </c>
      <c r="F18" s="185"/>
      <c r="G18" s="185"/>
      <c r="H18" s="185"/>
    </row>
    <row r="19" spans="1:8" ht="12.75">
      <c r="A19" s="2">
        <v>9</v>
      </c>
      <c r="B19" s="1"/>
      <c r="C19" s="1" t="str">
        <f>'дояры 1-2 гр (2)'!G35</f>
        <v>Филатова Лариса</v>
      </c>
      <c r="D19" s="38" t="s">
        <v>213</v>
      </c>
      <c r="E19" s="186" t="s">
        <v>796</v>
      </c>
      <c r="F19" s="185"/>
      <c r="G19" s="185"/>
      <c r="H19" s="185"/>
    </row>
    <row r="20" spans="1:8" ht="12.75">
      <c r="A20" s="2">
        <v>10</v>
      </c>
      <c r="B20" s="1"/>
      <c r="C20" s="1" t="str">
        <f>'дояры 1-2 гр (2)'!B48</f>
        <v>Семенова Светлана</v>
      </c>
      <c r="D20" s="38" t="s">
        <v>199</v>
      </c>
      <c r="E20" s="186" t="s">
        <v>797</v>
      </c>
      <c r="F20" s="185"/>
      <c r="G20" s="185"/>
      <c r="H20" s="185"/>
    </row>
    <row r="21" spans="1:8" ht="12.75">
      <c r="A21" s="2">
        <v>11</v>
      </c>
      <c r="B21" s="1"/>
      <c r="C21" s="1" t="str">
        <f>'дояры 1-2 гр (2)'!G61</f>
        <v>Банникова Нина</v>
      </c>
      <c r="D21" s="38" t="s">
        <v>187</v>
      </c>
      <c r="E21" s="186" t="s">
        <v>798</v>
      </c>
      <c r="F21" s="185"/>
      <c r="G21" s="185"/>
      <c r="H21" s="185"/>
    </row>
    <row r="22" spans="1:8" ht="12.75">
      <c r="A22" s="2">
        <v>12</v>
      </c>
      <c r="B22" s="1"/>
      <c r="C22" s="1" t="str">
        <f>'дояры 1-2 гр (2)'!B74</f>
        <v>Елевич Светлана</v>
      </c>
      <c r="D22" s="38" t="s">
        <v>214</v>
      </c>
      <c r="E22" s="186" t="s">
        <v>799</v>
      </c>
      <c r="F22" s="185"/>
      <c r="G22" s="185"/>
      <c r="H22" s="185"/>
    </row>
    <row r="23" spans="1:8" ht="12.75">
      <c r="A23" s="2">
        <v>13</v>
      </c>
      <c r="B23" s="1"/>
      <c r="C23" s="1" t="str">
        <f>'дояры 1-2 гр (2)'!G74</f>
        <v>Скороспелова Надежда</v>
      </c>
      <c r="D23" s="38" t="s">
        <v>41</v>
      </c>
      <c r="E23" s="186" t="s">
        <v>800</v>
      </c>
      <c r="F23" s="185"/>
      <c r="G23" s="185"/>
      <c r="H23" s="185"/>
    </row>
    <row r="24" spans="1:8" ht="12.75">
      <c r="A24" s="2">
        <v>14</v>
      </c>
      <c r="B24" s="1"/>
      <c r="C24" s="1" t="str">
        <f>'дояры 1-2 гр (2)'!G75</f>
        <v>Молчанова Людмила</v>
      </c>
      <c r="D24" s="38" t="s">
        <v>41</v>
      </c>
      <c r="E24" s="186" t="s">
        <v>801</v>
      </c>
      <c r="F24" s="185"/>
      <c r="G24" s="185"/>
      <c r="H24" s="185"/>
    </row>
    <row r="25" spans="1:8" ht="12.75">
      <c r="A25" s="2">
        <v>15</v>
      </c>
      <c r="B25" s="1"/>
      <c r="C25" s="1" t="str">
        <f>'дояры 1-2 гр (2)'!G87</f>
        <v>Осокина Светлана</v>
      </c>
      <c r="D25" s="38" t="s">
        <v>179</v>
      </c>
      <c r="E25" s="186" t="s">
        <v>802</v>
      </c>
      <c r="F25" s="185"/>
      <c r="G25" s="185"/>
      <c r="H25" s="185"/>
    </row>
    <row r="26" spans="1:8" ht="12.75">
      <c r="A26" s="2">
        <v>16</v>
      </c>
      <c r="B26" s="1"/>
      <c r="C26" s="1" t="str">
        <f>'дояры 1-2 гр (2)'!B100</f>
        <v>Баландина Александра</v>
      </c>
      <c r="D26" s="38" t="s">
        <v>238</v>
      </c>
      <c r="E26" s="186" t="s">
        <v>803</v>
      </c>
      <c r="F26" s="185"/>
      <c r="G26" s="185"/>
      <c r="H26" s="185"/>
    </row>
    <row r="27" spans="1:8" ht="12.75">
      <c r="A27" s="2">
        <v>17</v>
      </c>
      <c r="B27" s="1"/>
      <c r="C27" s="1" t="str">
        <f>'дояры 1-2 гр (2)'!G100</f>
        <v>Бажанова Елена</v>
      </c>
      <c r="D27" s="38" t="s">
        <v>33</v>
      </c>
      <c r="E27" s="186" t="s">
        <v>804</v>
      </c>
      <c r="F27" s="185"/>
      <c r="G27" s="185"/>
      <c r="H27" s="185"/>
    </row>
    <row r="28" spans="1:8" ht="12.75">
      <c r="A28" s="2">
        <v>18</v>
      </c>
      <c r="B28" s="1"/>
      <c r="C28" s="1" t="str">
        <f>'дояры 1-2 гр (2)'!B113</f>
        <v>Вычегжанина Юлия</v>
      </c>
      <c r="D28" s="38" t="s">
        <v>265</v>
      </c>
      <c r="E28" s="186" t="s">
        <v>805</v>
      </c>
      <c r="F28" s="186"/>
      <c r="G28" s="185"/>
      <c r="H28" s="185"/>
    </row>
    <row r="29" spans="1:8" ht="12.75">
      <c r="A29" s="2">
        <v>19</v>
      </c>
      <c r="B29" s="1"/>
      <c r="C29" s="1" t="str">
        <f>'дояры 1-2 гр (2)'!B114</f>
        <v>Глумскова Юлия</v>
      </c>
      <c r="D29" s="38" t="s">
        <v>265</v>
      </c>
      <c r="E29" s="186" t="s">
        <v>806</v>
      </c>
      <c r="F29" s="185"/>
      <c r="G29" s="185"/>
      <c r="H29" s="185"/>
    </row>
    <row r="30" spans="1:8" ht="12.75">
      <c r="A30" s="2">
        <v>20</v>
      </c>
      <c r="B30" s="1"/>
      <c r="C30" s="1" t="str">
        <f>'дояры 1-2 гр (2)'!G113</f>
        <v>Акопян Мария</v>
      </c>
      <c r="D30" s="38" t="s">
        <v>256</v>
      </c>
      <c r="E30" s="186" t="s">
        <v>807</v>
      </c>
      <c r="F30" s="185"/>
      <c r="G30" s="185"/>
      <c r="H30" s="185"/>
    </row>
    <row r="31" spans="1:8" ht="12.75">
      <c r="A31" s="2">
        <v>21</v>
      </c>
      <c r="B31" s="1"/>
      <c r="C31" s="36" t="s">
        <v>390</v>
      </c>
      <c r="D31" s="38" t="s">
        <v>219</v>
      </c>
      <c r="E31" s="186" t="s">
        <v>808</v>
      </c>
      <c r="F31" s="185"/>
      <c r="G31" s="185"/>
      <c r="H31" s="185"/>
    </row>
    <row r="32" spans="1:8" ht="12.75">
      <c r="A32" s="2">
        <v>22</v>
      </c>
      <c r="B32" s="1"/>
      <c r="C32" s="36" t="s">
        <v>391</v>
      </c>
      <c r="D32" s="38" t="s">
        <v>219</v>
      </c>
      <c r="E32" s="186" t="s">
        <v>809</v>
      </c>
      <c r="F32" s="185"/>
      <c r="G32" s="185"/>
      <c r="H32" s="185"/>
    </row>
    <row r="33" spans="1:8" ht="12.75">
      <c r="A33" s="1"/>
      <c r="B33" s="1"/>
      <c r="C33" s="1"/>
      <c r="D33" s="1"/>
      <c r="E33" s="185"/>
      <c r="F33" s="185"/>
      <c r="G33" s="185"/>
      <c r="H33" s="185"/>
    </row>
    <row r="34" spans="1:8" ht="12.75">
      <c r="A34" s="1"/>
      <c r="B34" s="1"/>
      <c r="C34" s="1"/>
      <c r="D34" s="1"/>
      <c r="E34" s="185"/>
      <c r="F34" s="185"/>
      <c r="G34" s="185"/>
      <c r="H34" s="185"/>
    </row>
    <row r="35" spans="1:8" ht="12.75">
      <c r="A35" s="1"/>
      <c r="B35" s="1"/>
      <c r="C35" s="1"/>
      <c r="D35" s="1"/>
      <c r="E35" s="185"/>
      <c r="F35" s="185"/>
      <c r="G35" s="185"/>
      <c r="H35" s="185"/>
    </row>
    <row r="36" spans="1:8" ht="12.75">
      <c r="A36" s="1"/>
      <c r="B36" s="1"/>
      <c r="C36" s="1"/>
      <c r="D36" s="1"/>
      <c r="E36" s="185"/>
      <c r="F36" s="185"/>
      <c r="G36" s="185"/>
      <c r="H36" s="185"/>
    </row>
  </sheetData>
  <sheetProtection/>
  <mergeCells count="8">
    <mergeCell ref="B2:H2"/>
    <mergeCell ref="A9:A10"/>
    <mergeCell ref="B9:B10"/>
    <mergeCell ref="C9:C10"/>
    <mergeCell ref="D9:D10"/>
    <mergeCell ref="E9:G10"/>
    <mergeCell ref="H9:H10"/>
    <mergeCell ref="A3:H3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SheetLayoutView="100" zoomScalePageLayoutView="0" workbookViewId="0" topLeftCell="A7">
      <selection activeCell="A1" sqref="A1:I168"/>
    </sheetView>
  </sheetViews>
  <sheetFormatPr defaultColWidth="9.140625" defaultRowHeight="12.75"/>
  <cols>
    <col min="1" max="1" width="6.28125" style="0" customWidth="1"/>
    <col min="2" max="2" width="21.140625" style="0" customWidth="1"/>
    <col min="5" max="5" width="9.140625" style="65" customWidth="1"/>
    <col min="6" max="6" width="6.57421875" style="0" customWidth="1"/>
    <col min="7" max="7" width="19.421875" style="0" customWidth="1"/>
    <col min="11" max="11" width="16.140625" style="0" customWidth="1"/>
    <col min="12" max="12" width="13.8515625" style="0" customWidth="1"/>
  </cols>
  <sheetData>
    <row r="1" ht="12.75">
      <c r="B1" s="86" t="s">
        <v>71</v>
      </c>
    </row>
    <row r="2" spans="2:7" ht="12.75">
      <c r="B2" s="37" t="s">
        <v>106</v>
      </c>
      <c r="G2" s="37" t="s">
        <v>42</v>
      </c>
    </row>
    <row r="3" spans="1:9" ht="12.75">
      <c r="A3" s="3" t="s">
        <v>31</v>
      </c>
      <c r="B3" s="3" t="s">
        <v>32</v>
      </c>
      <c r="C3" s="3" t="s">
        <v>28</v>
      </c>
      <c r="D3" s="3" t="s">
        <v>29</v>
      </c>
      <c r="F3" s="3" t="s">
        <v>31</v>
      </c>
      <c r="G3" s="3" t="s">
        <v>32</v>
      </c>
      <c r="H3" s="3" t="s">
        <v>28</v>
      </c>
      <c r="I3" s="3" t="s">
        <v>29</v>
      </c>
    </row>
    <row r="4" spans="1:9" ht="12.75">
      <c r="A4" s="63"/>
      <c r="B4" s="64" t="s">
        <v>129</v>
      </c>
      <c r="C4" s="63"/>
      <c r="D4" s="63">
        <v>51</v>
      </c>
      <c r="F4" s="63"/>
      <c r="G4" s="64" t="s">
        <v>146</v>
      </c>
      <c r="H4" s="63"/>
      <c r="I4" s="63">
        <v>65</v>
      </c>
    </row>
    <row r="5" spans="1:9" ht="12.75">
      <c r="A5" s="63"/>
      <c r="B5" s="64" t="s">
        <v>130</v>
      </c>
      <c r="C5" s="63"/>
      <c r="D5" s="63">
        <v>53</v>
      </c>
      <c r="F5" s="63"/>
      <c r="G5" s="64" t="s">
        <v>149</v>
      </c>
      <c r="H5" s="63"/>
      <c r="I5" s="63">
        <v>45</v>
      </c>
    </row>
    <row r="6" spans="1:9" ht="12.75">
      <c r="A6" s="63"/>
      <c r="B6" s="64"/>
      <c r="C6" s="63"/>
      <c r="D6" s="63">
        <v>0</v>
      </c>
      <c r="F6" s="63"/>
      <c r="G6" s="64"/>
      <c r="H6" s="63"/>
      <c r="I6" s="63">
        <v>0</v>
      </c>
    </row>
    <row r="7" spans="1:9" ht="12.75">
      <c r="A7" s="63"/>
      <c r="B7" s="64"/>
      <c r="C7" s="63"/>
      <c r="D7" s="63">
        <v>0</v>
      </c>
      <c r="F7" s="63"/>
      <c r="G7" s="64"/>
      <c r="H7" s="63"/>
      <c r="I7" s="63">
        <v>0</v>
      </c>
    </row>
    <row r="8" spans="1:9" ht="12.75">
      <c r="A8" s="63"/>
      <c r="B8" s="64"/>
      <c r="C8" s="63"/>
      <c r="D8" s="63">
        <v>0</v>
      </c>
      <c r="F8" s="63"/>
      <c r="G8" s="64"/>
      <c r="H8" s="63"/>
      <c r="I8" s="63">
        <v>0</v>
      </c>
    </row>
    <row r="9" spans="1:9" ht="12.75">
      <c r="A9" s="63"/>
      <c r="B9" s="64"/>
      <c r="C9" s="63"/>
      <c r="D9" s="63">
        <v>0</v>
      </c>
      <c r="F9" s="63"/>
      <c r="G9" s="64"/>
      <c r="H9" s="63"/>
      <c r="I9" s="63">
        <v>0</v>
      </c>
    </row>
    <row r="10" spans="1:9" ht="12.75">
      <c r="A10" s="56"/>
      <c r="B10" s="85" t="s">
        <v>131</v>
      </c>
      <c r="C10" s="56"/>
      <c r="D10" s="56">
        <v>51</v>
      </c>
      <c r="F10" s="56"/>
      <c r="G10" s="85" t="s">
        <v>147</v>
      </c>
      <c r="H10" s="56"/>
      <c r="I10" s="56">
        <v>55</v>
      </c>
    </row>
    <row r="11" spans="1:9" ht="12.75">
      <c r="A11" s="56"/>
      <c r="B11" s="85" t="s">
        <v>132</v>
      </c>
      <c r="C11" s="56"/>
      <c r="D11" s="56">
        <v>58</v>
      </c>
      <c r="F11" s="56"/>
      <c r="G11" s="85" t="s">
        <v>148</v>
      </c>
      <c r="H11" s="56"/>
      <c r="I11" s="56">
        <v>43</v>
      </c>
    </row>
    <row r="12" spans="1:9" ht="12.75">
      <c r="A12" s="1"/>
      <c r="B12" s="9"/>
      <c r="C12" s="9"/>
      <c r="D12" s="9"/>
      <c r="F12" s="1"/>
      <c r="G12" s="9"/>
      <c r="H12" s="9"/>
      <c r="I12" s="9"/>
    </row>
    <row r="13" spans="1:9" ht="12.75">
      <c r="A13" s="1"/>
      <c r="B13" s="1"/>
      <c r="C13" s="4"/>
      <c r="D13" s="4">
        <f>SUM(D4:D12)</f>
        <v>213</v>
      </c>
      <c r="F13" s="1"/>
      <c r="G13" s="1"/>
      <c r="H13" s="4"/>
      <c r="I13" s="4">
        <f>SUM(I4:I12)</f>
        <v>208</v>
      </c>
    </row>
    <row r="15" spans="2:7" ht="12.75">
      <c r="B15" s="37" t="s">
        <v>140</v>
      </c>
      <c r="G15" s="37" t="s">
        <v>43</v>
      </c>
    </row>
    <row r="16" spans="1:9" ht="12.75">
      <c r="A16" s="3" t="s">
        <v>31</v>
      </c>
      <c r="B16" s="3" t="s">
        <v>32</v>
      </c>
      <c r="C16" s="3" t="s">
        <v>28</v>
      </c>
      <c r="D16" s="3" t="s">
        <v>29</v>
      </c>
      <c r="F16" s="3" t="s">
        <v>31</v>
      </c>
      <c r="G16" s="3" t="s">
        <v>32</v>
      </c>
      <c r="H16" s="3" t="s">
        <v>28</v>
      </c>
      <c r="I16" s="3" t="s">
        <v>29</v>
      </c>
    </row>
    <row r="17" spans="1:9" ht="12.75">
      <c r="A17" s="63"/>
      <c r="B17" s="64" t="s">
        <v>152</v>
      </c>
      <c r="C17" s="63"/>
      <c r="D17" s="63">
        <v>58</v>
      </c>
      <c r="F17" s="63"/>
      <c r="G17" s="64" t="s">
        <v>154</v>
      </c>
      <c r="H17" s="63"/>
      <c r="I17" s="63">
        <v>60</v>
      </c>
    </row>
    <row r="18" spans="1:9" ht="12.75">
      <c r="A18" s="63"/>
      <c r="B18" s="64" t="s">
        <v>153</v>
      </c>
      <c r="C18" s="63"/>
      <c r="D18" s="63">
        <v>54</v>
      </c>
      <c r="F18" s="63"/>
      <c r="G18" s="64" t="s">
        <v>155</v>
      </c>
      <c r="H18" s="63"/>
      <c r="I18" s="63">
        <v>36</v>
      </c>
    </row>
    <row r="19" spans="1:9" ht="12.75">
      <c r="A19" s="63"/>
      <c r="B19" s="64"/>
      <c r="C19" s="63"/>
      <c r="D19" s="63">
        <v>0</v>
      </c>
      <c r="F19" s="63"/>
      <c r="G19" s="64"/>
      <c r="H19" s="63"/>
      <c r="I19" s="63">
        <v>0</v>
      </c>
    </row>
    <row r="20" spans="1:9" ht="12.75">
      <c r="A20" s="63"/>
      <c r="B20" s="64"/>
      <c r="C20" s="63"/>
      <c r="D20" s="63">
        <v>0</v>
      </c>
      <c r="F20" s="63"/>
      <c r="G20" s="64"/>
      <c r="H20" s="63"/>
      <c r="I20" s="63">
        <v>0</v>
      </c>
    </row>
    <row r="21" spans="1:9" ht="12.75">
      <c r="A21" s="63"/>
      <c r="B21" s="64"/>
      <c r="C21" s="63"/>
      <c r="D21" s="63">
        <v>0</v>
      </c>
      <c r="F21" s="63"/>
      <c r="G21" s="64"/>
      <c r="H21" s="63"/>
      <c r="I21" s="63">
        <v>0</v>
      </c>
    </row>
    <row r="22" spans="1:9" ht="12.75">
      <c r="A22" s="63"/>
      <c r="B22" s="64"/>
      <c r="C22" s="63"/>
      <c r="D22" s="63">
        <v>0</v>
      </c>
      <c r="F22" s="63"/>
      <c r="G22" s="64"/>
      <c r="H22" s="63"/>
      <c r="I22" s="63">
        <v>0</v>
      </c>
    </row>
    <row r="23" spans="1:9" ht="12.75">
      <c r="A23" s="56"/>
      <c r="B23" s="85" t="s">
        <v>150</v>
      </c>
      <c r="C23" s="56"/>
      <c r="D23" s="56">
        <v>79</v>
      </c>
      <c r="F23" s="56"/>
      <c r="G23" s="85" t="s">
        <v>156</v>
      </c>
      <c r="H23" s="56"/>
      <c r="I23" s="56">
        <v>38</v>
      </c>
    </row>
    <row r="24" spans="1:9" ht="12.75">
      <c r="A24" s="56"/>
      <c r="B24" s="85" t="s">
        <v>151</v>
      </c>
      <c r="C24" s="56"/>
      <c r="D24" s="56">
        <v>50</v>
      </c>
      <c r="F24" s="56"/>
      <c r="G24" s="85" t="s">
        <v>157</v>
      </c>
      <c r="H24" s="56"/>
      <c r="I24" s="56">
        <v>39</v>
      </c>
    </row>
    <row r="25" spans="1:9" ht="12.75">
      <c r="A25" s="1"/>
      <c r="B25" s="9"/>
      <c r="C25" s="9"/>
      <c r="D25" s="9"/>
      <c r="F25" s="1"/>
      <c r="G25" s="9"/>
      <c r="H25" s="9"/>
      <c r="I25" s="9"/>
    </row>
    <row r="26" spans="1:9" ht="12.75">
      <c r="A26" s="1"/>
      <c r="B26" s="1"/>
      <c r="C26" s="4"/>
      <c r="D26" s="4">
        <f>SUM(D17:D25)</f>
        <v>241</v>
      </c>
      <c r="F26" s="1"/>
      <c r="G26" s="1"/>
      <c r="H26" s="4"/>
      <c r="I26" s="4">
        <f>SUM(I17:I25)</f>
        <v>173</v>
      </c>
    </row>
    <row r="27" spans="2:7" ht="12.75">
      <c r="B27" s="37" t="s">
        <v>136</v>
      </c>
      <c r="G27" s="37" t="s">
        <v>34</v>
      </c>
    </row>
    <row r="28" spans="1:9" ht="12.75">
      <c r="A28" s="3" t="s">
        <v>31</v>
      </c>
      <c r="B28" s="3" t="s">
        <v>32</v>
      </c>
      <c r="C28" s="3" t="s">
        <v>28</v>
      </c>
      <c r="D28" s="3" t="s">
        <v>29</v>
      </c>
      <c r="F28" s="3" t="s">
        <v>31</v>
      </c>
      <c r="G28" s="3" t="s">
        <v>32</v>
      </c>
      <c r="H28" s="3" t="s">
        <v>28</v>
      </c>
      <c r="I28" s="3" t="s">
        <v>29</v>
      </c>
    </row>
    <row r="29" spans="1:9" ht="12.75">
      <c r="A29" s="63"/>
      <c r="B29" s="64" t="s">
        <v>149</v>
      </c>
      <c r="C29" s="63"/>
      <c r="D29" s="63">
        <v>59</v>
      </c>
      <c r="F29" s="63"/>
      <c r="G29" s="64" t="s">
        <v>158</v>
      </c>
      <c r="H29" s="63"/>
      <c r="I29" s="63">
        <v>35</v>
      </c>
    </row>
    <row r="30" spans="1:9" ht="12.75">
      <c r="A30" s="63"/>
      <c r="B30" s="64" t="s">
        <v>160</v>
      </c>
      <c r="C30" s="63"/>
      <c r="D30" s="63">
        <v>56</v>
      </c>
      <c r="F30" s="63"/>
      <c r="G30" s="64" t="s">
        <v>159</v>
      </c>
      <c r="H30" s="63"/>
      <c r="I30" s="63">
        <v>55</v>
      </c>
    </row>
    <row r="31" spans="1:9" ht="12.75">
      <c r="A31" s="63"/>
      <c r="B31" s="64"/>
      <c r="C31" s="63"/>
      <c r="D31" s="63">
        <v>0</v>
      </c>
      <c r="F31" s="63"/>
      <c r="G31" s="64"/>
      <c r="H31" s="63"/>
      <c r="I31" s="63">
        <v>0</v>
      </c>
    </row>
    <row r="32" spans="1:9" ht="12.75">
      <c r="A32" s="63"/>
      <c r="B32" s="64"/>
      <c r="C32" s="63"/>
      <c r="D32" s="63">
        <v>0</v>
      </c>
      <c r="F32" s="63"/>
      <c r="G32" s="64"/>
      <c r="H32" s="63"/>
      <c r="I32" s="63">
        <v>0</v>
      </c>
    </row>
    <row r="33" spans="1:9" ht="12.75">
      <c r="A33" s="63"/>
      <c r="B33" s="64"/>
      <c r="C33" s="63"/>
      <c r="D33" s="63">
        <v>0</v>
      </c>
      <c r="F33" s="63"/>
      <c r="G33" s="64"/>
      <c r="H33" s="63"/>
      <c r="I33" s="63">
        <v>0</v>
      </c>
    </row>
    <row r="34" spans="1:9" ht="12.75">
      <c r="A34" s="63"/>
      <c r="B34" s="64"/>
      <c r="C34" s="63"/>
      <c r="D34" s="63">
        <v>0</v>
      </c>
      <c r="F34" s="63"/>
      <c r="G34" s="64"/>
      <c r="H34" s="63"/>
      <c r="I34" s="63">
        <v>0</v>
      </c>
    </row>
    <row r="35" spans="1:9" ht="12.75">
      <c r="A35" s="56"/>
      <c r="B35" s="85" t="s">
        <v>161</v>
      </c>
      <c r="C35" s="56"/>
      <c r="D35" s="56">
        <v>59</v>
      </c>
      <c r="F35" s="56"/>
      <c r="G35" s="85" t="s">
        <v>163</v>
      </c>
      <c r="H35" s="56"/>
      <c r="I35" s="56">
        <v>44</v>
      </c>
    </row>
    <row r="36" spans="1:9" ht="12.75">
      <c r="A36" s="56"/>
      <c r="B36" s="85" t="s">
        <v>162</v>
      </c>
      <c r="C36" s="56"/>
      <c r="D36" s="56">
        <v>52</v>
      </c>
      <c r="F36" s="56"/>
      <c r="G36" s="85" t="s">
        <v>164</v>
      </c>
      <c r="H36" s="56"/>
      <c r="I36" s="56">
        <v>41</v>
      </c>
    </row>
    <row r="37" spans="1:9" ht="12.75">
      <c r="A37" s="1"/>
      <c r="B37" s="9"/>
      <c r="C37" s="9"/>
      <c r="D37" s="9"/>
      <c r="F37" s="1"/>
      <c r="G37" s="9"/>
      <c r="H37" s="9"/>
      <c r="I37" s="9"/>
    </row>
    <row r="38" spans="1:9" ht="12.75">
      <c r="A38" s="1"/>
      <c r="B38" s="1"/>
      <c r="C38" s="4"/>
      <c r="D38" s="4">
        <f>SUM(D29:D37)</f>
        <v>226</v>
      </c>
      <c r="F38" s="1"/>
      <c r="G38" s="1"/>
      <c r="H38" s="4"/>
      <c r="I38" s="4">
        <f>SUM(I29:I37)</f>
        <v>175</v>
      </c>
    </row>
    <row r="40" spans="2:7" ht="12.75">
      <c r="B40" s="37" t="s">
        <v>165</v>
      </c>
      <c r="G40" s="37" t="s">
        <v>44</v>
      </c>
    </row>
    <row r="41" spans="1:9" ht="12.75">
      <c r="A41" s="3" t="s">
        <v>31</v>
      </c>
      <c r="B41" s="3" t="s">
        <v>32</v>
      </c>
      <c r="C41" s="3" t="s">
        <v>28</v>
      </c>
      <c r="D41" s="3" t="s">
        <v>29</v>
      </c>
      <c r="F41" s="3" t="s">
        <v>31</v>
      </c>
      <c r="G41" s="3" t="s">
        <v>32</v>
      </c>
      <c r="H41" s="3" t="s">
        <v>28</v>
      </c>
      <c r="I41" s="3" t="s">
        <v>29</v>
      </c>
    </row>
    <row r="42" spans="1:9" ht="12.75">
      <c r="A42" s="63"/>
      <c r="B42" s="64" t="s">
        <v>166</v>
      </c>
      <c r="C42" s="63"/>
      <c r="D42" s="63">
        <v>108</v>
      </c>
      <c r="F42" s="63"/>
      <c r="G42" s="64" t="s">
        <v>170</v>
      </c>
      <c r="H42" s="63"/>
      <c r="I42" s="63">
        <v>79</v>
      </c>
    </row>
    <row r="43" spans="1:9" ht="12.75">
      <c r="A43" s="63"/>
      <c r="B43" s="64" t="s">
        <v>167</v>
      </c>
      <c r="C43" s="63"/>
      <c r="D43" s="63">
        <v>120</v>
      </c>
      <c r="F43" s="63"/>
      <c r="G43" s="64" t="s">
        <v>171</v>
      </c>
      <c r="H43" s="63"/>
      <c r="I43" s="63">
        <v>72</v>
      </c>
    </row>
    <row r="44" spans="1:9" ht="12.75">
      <c r="A44" s="63"/>
      <c r="B44" s="64"/>
      <c r="C44" s="63"/>
      <c r="D44" s="63">
        <v>0</v>
      </c>
      <c r="F44" s="63"/>
      <c r="G44" s="64"/>
      <c r="H44" s="63"/>
      <c r="I44" s="63">
        <v>0</v>
      </c>
    </row>
    <row r="45" spans="1:9" ht="12.75">
      <c r="A45" s="63"/>
      <c r="B45" s="64"/>
      <c r="C45" s="63"/>
      <c r="D45" s="63">
        <v>0</v>
      </c>
      <c r="F45" s="63"/>
      <c r="G45" s="64"/>
      <c r="H45" s="63"/>
      <c r="I45" s="63">
        <v>0</v>
      </c>
    </row>
    <row r="46" spans="1:9" ht="12.75">
      <c r="A46" s="63"/>
      <c r="B46" s="64"/>
      <c r="C46" s="63"/>
      <c r="D46" s="63">
        <v>0</v>
      </c>
      <c r="F46" s="63"/>
      <c r="G46" s="64"/>
      <c r="H46" s="63"/>
      <c r="I46" s="63">
        <v>0</v>
      </c>
    </row>
    <row r="47" spans="1:9" ht="12.75">
      <c r="A47" s="63"/>
      <c r="B47" s="64"/>
      <c r="C47" s="63"/>
      <c r="D47" s="63">
        <v>0</v>
      </c>
      <c r="F47" s="63"/>
      <c r="G47" s="64"/>
      <c r="H47" s="63"/>
      <c r="I47" s="63">
        <v>0</v>
      </c>
    </row>
    <row r="48" spans="1:9" ht="12.75">
      <c r="A48" s="56"/>
      <c r="B48" s="85" t="s">
        <v>168</v>
      </c>
      <c r="C48" s="56"/>
      <c r="D48" s="56">
        <v>120</v>
      </c>
      <c r="F48" s="56"/>
      <c r="G48" s="85" t="s">
        <v>172</v>
      </c>
      <c r="H48" s="56"/>
      <c r="I48" s="56">
        <v>85</v>
      </c>
    </row>
    <row r="49" spans="1:9" ht="12.75">
      <c r="A49" s="56"/>
      <c r="B49" s="85" t="s">
        <v>169</v>
      </c>
      <c r="C49" s="56"/>
      <c r="D49" s="56">
        <v>108</v>
      </c>
      <c r="F49" s="56"/>
      <c r="G49" s="85" t="s">
        <v>173</v>
      </c>
      <c r="H49" s="56"/>
      <c r="I49" s="56">
        <v>90</v>
      </c>
    </row>
    <row r="50" spans="1:9" ht="12.75">
      <c r="A50" s="1"/>
      <c r="B50" s="9"/>
      <c r="C50" s="9"/>
      <c r="D50" s="9"/>
      <c r="F50" s="1"/>
      <c r="G50" s="9"/>
      <c r="H50" s="9"/>
      <c r="I50" s="9"/>
    </row>
    <row r="51" spans="1:9" ht="12.75">
      <c r="A51" s="1"/>
      <c r="B51" s="1"/>
      <c r="C51" s="4"/>
      <c r="D51" s="4">
        <f>SUM(D42:D50)</f>
        <v>456</v>
      </c>
      <c r="F51" s="1"/>
      <c r="G51" s="1"/>
      <c r="H51" s="4"/>
      <c r="I51" s="4">
        <f>SUM(I42:I50)</f>
        <v>326</v>
      </c>
    </row>
    <row r="53" spans="2:7" ht="12.75">
      <c r="B53" s="37" t="s">
        <v>116</v>
      </c>
      <c r="G53" s="37" t="s">
        <v>179</v>
      </c>
    </row>
    <row r="54" spans="1:9" ht="12.75">
      <c r="A54" s="3" t="s">
        <v>31</v>
      </c>
      <c r="B54" s="3" t="s">
        <v>32</v>
      </c>
      <c r="C54" s="3" t="s">
        <v>28</v>
      </c>
      <c r="D54" s="3" t="s">
        <v>29</v>
      </c>
      <c r="F54" s="3" t="s">
        <v>31</v>
      </c>
      <c r="G54" s="3" t="s">
        <v>32</v>
      </c>
      <c r="H54" s="3" t="s">
        <v>28</v>
      </c>
      <c r="I54" s="3" t="s">
        <v>29</v>
      </c>
    </row>
    <row r="55" spans="1:9" ht="12.75">
      <c r="A55" s="63"/>
      <c r="B55" s="64" t="s">
        <v>174</v>
      </c>
      <c r="C55" s="63"/>
      <c r="D55" s="63">
        <v>98</v>
      </c>
      <c r="F55" s="63"/>
      <c r="G55" s="64" t="s">
        <v>180</v>
      </c>
      <c r="H55" s="63"/>
      <c r="I55" s="63">
        <v>44</v>
      </c>
    </row>
    <row r="56" spans="1:9" ht="12.75">
      <c r="A56" s="63"/>
      <c r="B56" s="64" t="s">
        <v>175</v>
      </c>
      <c r="C56" s="63"/>
      <c r="D56" s="63">
        <v>76</v>
      </c>
      <c r="F56" s="63"/>
      <c r="G56" s="64"/>
      <c r="H56" s="63"/>
      <c r="I56" s="63">
        <v>0</v>
      </c>
    </row>
    <row r="57" spans="1:9" ht="12.75">
      <c r="A57" s="63"/>
      <c r="B57" s="64"/>
      <c r="C57" s="63"/>
      <c r="D57" s="63">
        <v>0</v>
      </c>
      <c r="F57" s="63"/>
      <c r="G57" s="64"/>
      <c r="H57" s="63"/>
      <c r="I57" s="63">
        <v>0</v>
      </c>
    </row>
    <row r="58" spans="1:9" ht="12.75">
      <c r="A58" s="63"/>
      <c r="B58" s="64"/>
      <c r="C58" s="63"/>
      <c r="D58" s="63">
        <v>0</v>
      </c>
      <c r="F58" s="63"/>
      <c r="G58" s="64"/>
      <c r="H58" s="63"/>
      <c r="I58" s="63">
        <v>0</v>
      </c>
    </row>
    <row r="59" spans="1:9" ht="12.75">
      <c r="A59" s="63"/>
      <c r="B59" s="64"/>
      <c r="C59" s="63"/>
      <c r="D59" s="63">
        <v>0</v>
      </c>
      <c r="F59" s="63"/>
      <c r="G59" s="64"/>
      <c r="H59" s="63"/>
      <c r="I59" s="63">
        <v>0</v>
      </c>
    </row>
    <row r="60" spans="1:9" ht="12.75">
      <c r="A60" s="63"/>
      <c r="B60" s="64"/>
      <c r="C60" s="63"/>
      <c r="D60" s="63">
        <v>0</v>
      </c>
      <c r="F60" s="63"/>
      <c r="G60" s="64"/>
      <c r="H60" s="63"/>
      <c r="I60" s="63">
        <v>0</v>
      </c>
    </row>
    <row r="61" spans="1:9" ht="12.75">
      <c r="A61" s="56"/>
      <c r="B61" s="85" t="s">
        <v>176</v>
      </c>
      <c r="C61" s="56"/>
      <c r="D61" s="56">
        <v>69</v>
      </c>
      <c r="F61" s="56"/>
      <c r="G61" s="85" t="s">
        <v>181</v>
      </c>
      <c r="H61" s="56"/>
      <c r="I61" s="56">
        <v>45</v>
      </c>
    </row>
    <row r="62" spans="1:9" ht="12.75">
      <c r="A62" s="56"/>
      <c r="B62" s="85" t="s">
        <v>177</v>
      </c>
      <c r="C62" s="56"/>
      <c r="D62" s="56">
        <v>54</v>
      </c>
      <c r="F62" s="56"/>
      <c r="G62" s="85"/>
      <c r="H62" s="56"/>
      <c r="I62" s="56">
        <v>0</v>
      </c>
    </row>
    <row r="63" spans="1:9" ht="12.75">
      <c r="A63" s="1"/>
      <c r="B63" s="9"/>
      <c r="C63" s="9"/>
      <c r="D63" s="9"/>
      <c r="F63" s="1"/>
      <c r="G63" s="9"/>
      <c r="H63" s="9"/>
      <c r="I63" s="9"/>
    </row>
    <row r="64" spans="1:9" ht="12.75">
      <c r="A64" s="1"/>
      <c r="B64" s="1"/>
      <c r="C64" s="4"/>
      <c r="D64" s="4">
        <f>SUM(D55:D63)</f>
        <v>297</v>
      </c>
      <c r="F64" s="1"/>
      <c r="G64" s="1"/>
      <c r="H64" s="4"/>
      <c r="I64" s="4">
        <f>SUM(I55:I63)</f>
        <v>89</v>
      </c>
    </row>
    <row r="66" spans="2:7" ht="12.75">
      <c r="B66" s="37" t="s">
        <v>182</v>
      </c>
      <c r="G66" s="37" t="s">
        <v>187</v>
      </c>
    </row>
    <row r="67" spans="1:9" ht="12.75">
      <c r="A67" s="3" t="s">
        <v>31</v>
      </c>
      <c r="B67" s="3" t="s">
        <v>32</v>
      </c>
      <c r="C67" s="3" t="s">
        <v>28</v>
      </c>
      <c r="D67" s="3" t="s">
        <v>29</v>
      </c>
      <c r="F67" s="3" t="s">
        <v>31</v>
      </c>
      <c r="G67" s="3" t="s">
        <v>32</v>
      </c>
      <c r="H67" s="3" t="s">
        <v>28</v>
      </c>
      <c r="I67" s="3" t="s">
        <v>29</v>
      </c>
    </row>
    <row r="68" spans="1:9" ht="12.75">
      <c r="A68" s="63"/>
      <c r="B68" s="64" t="s">
        <v>183</v>
      </c>
      <c r="C68" s="63"/>
      <c r="D68" s="63">
        <v>66</v>
      </c>
      <c r="F68" s="63"/>
      <c r="G68" s="64" t="s">
        <v>188</v>
      </c>
      <c r="H68" s="63"/>
      <c r="I68" s="63">
        <v>63</v>
      </c>
    </row>
    <row r="69" spans="1:9" ht="12.75">
      <c r="A69" s="63"/>
      <c r="B69" s="64" t="s">
        <v>184</v>
      </c>
      <c r="C69" s="63"/>
      <c r="D69" s="63">
        <v>41</v>
      </c>
      <c r="F69" s="63"/>
      <c r="G69" s="64" t="s">
        <v>311</v>
      </c>
      <c r="H69" s="63"/>
      <c r="I69" s="63">
        <v>50</v>
      </c>
    </row>
    <row r="70" spans="1:9" ht="12.75">
      <c r="A70" s="63"/>
      <c r="B70" s="64"/>
      <c r="C70" s="63"/>
      <c r="D70" s="63">
        <v>0</v>
      </c>
      <c r="F70" s="63"/>
      <c r="G70" s="64"/>
      <c r="H70" s="63"/>
      <c r="I70" s="63">
        <v>0</v>
      </c>
    </row>
    <row r="71" spans="1:9" ht="12.75">
      <c r="A71" s="63"/>
      <c r="B71" s="64"/>
      <c r="C71" s="63"/>
      <c r="D71" s="63">
        <v>0</v>
      </c>
      <c r="F71" s="63"/>
      <c r="G71" s="64"/>
      <c r="H71" s="63"/>
      <c r="I71" s="63">
        <v>0</v>
      </c>
    </row>
    <row r="72" spans="1:9" ht="12.75">
      <c r="A72" s="63"/>
      <c r="B72" s="64"/>
      <c r="C72" s="63"/>
      <c r="D72" s="63">
        <v>0</v>
      </c>
      <c r="F72" s="63"/>
      <c r="G72" s="64"/>
      <c r="H72" s="63"/>
      <c r="I72" s="63">
        <v>0</v>
      </c>
    </row>
    <row r="73" spans="1:9" ht="12.75">
      <c r="A73" s="63"/>
      <c r="B73" s="64"/>
      <c r="C73" s="63"/>
      <c r="D73" s="63">
        <v>0</v>
      </c>
      <c r="F73" s="63"/>
      <c r="G73" s="64"/>
      <c r="H73" s="63"/>
      <c r="I73" s="63">
        <v>0</v>
      </c>
    </row>
    <row r="74" spans="1:9" ht="12.75">
      <c r="A74" s="56"/>
      <c r="B74" s="85" t="s">
        <v>185</v>
      </c>
      <c r="C74" s="56"/>
      <c r="D74" s="56">
        <v>82</v>
      </c>
      <c r="F74" s="56"/>
      <c r="G74" s="85" t="s">
        <v>189</v>
      </c>
      <c r="H74" s="56"/>
      <c r="I74" s="56">
        <v>48</v>
      </c>
    </row>
    <row r="75" spans="1:9" ht="12.75">
      <c r="A75" s="56"/>
      <c r="B75" s="85" t="s">
        <v>186</v>
      </c>
      <c r="C75" s="56"/>
      <c r="D75" s="56">
        <v>68</v>
      </c>
      <c r="F75" s="56"/>
      <c r="G75" s="85" t="s">
        <v>190</v>
      </c>
      <c r="H75" s="56"/>
      <c r="I75" s="56">
        <v>64</v>
      </c>
    </row>
    <row r="76" spans="1:9" ht="12.75">
      <c r="A76" s="1"/>
      <c r="B76" s="9"/>
      <c r="C76" s="9"/>
      <c r="D76" s="9"/>
      <c r="F76" s="1"/>
      <c r="G76" s="9"/>
      <c r="H76" s="9"/>
      <c r="I76" s="9"/>
    </row>
    <row r="77" spans="1:9" ht="12.75">
      <c r="A77" s="1"/>
      <c r="B77" s="1"/>
      <c r="C77" s="4"/>
      <c r="D77" s="4">
        <f>SUM(D68:D76)</f>
        <v>257</v>
      </c>
      <c r="F77" s="1"/>
      <c r="G77" s="1"/>
      <c r="H77" s="4"/>
      <c r="I77" s="4">
        <f>SUM(I68:I76)</f>
        <v>225</v>
      </c>
    </row>
    <row r="79" spans="2:7" ht="12.75">
      <c r="B79" s="37" t="s">
        <v>191</v>
      </c>
      <c r="G79" s="37"/>
    </row>
    <row r="80" spans="1:9" ht="12.75">
      <c r="A80" s="3" t="s">
        <v>31</v>
      </c>
      <c r="B80" s="3" t="s">
        <v>32</v>
      </c>
      <c r="C80" s="3" t="s">
        <v>28</v>
      </c>
      <c r="D80" s="3" t="s">
        <v>29</v>
      </c>
      <c r="F80" s="3"/>
      <c r="G80" s="3"/>
      <c r="H80" s="3"/>
      <c r="I80" s="3"/>
    </row>
    <row r="81" spans="1:9" ht="12.75">
      <c r="A81" s="63"/>
      <c r="B81" s="64" t="s">
        <v>192</v>
      </c>
      <c r="C81" s="63"/>
      <c r="D81" s="63">
        <v>43</v>
      </c>
      <c r="F81" s="63"/>
      <c r="G81" s="64"/>
      <c r="H81" s="63"/>
      <c r="I81" s="63"/>
    </row>
    <row r="82" spans="1:9" ht="12.75">
      <c r="A82" s="63"/>
      <c r="B82" s="64" t="s">
        <v>193</v>
      </c>
      <c r="C82" s="63"/>
      <c r="D82" s="63">
        <v>62</v>
      </c>
      <c r="F82" s="63"/>
      <c r="G82" s="64"/>
      <c r="H82" s="63"/>
      <c r="I82" s="63"/>
    </row>
    <row r="83" spans="1:9" ht="12.75">
      <c r="A83" s="63"/>
      <c r="B83" s="64"/>
      <c r="C83" s="63"/>
      <c r="D83" s="63">
        <v>0</v>
      </c>
      <c r="F83" s="63"/>
      <c r="G83" s="64"/>
      <c r="H83" s="63"/>
      <c r="I83" s="63"/>
    </row>
    <row r="84" spans="1:9" ht="12.75">
      <c r="A84" s="63"/>
      <c r="B84" s="64"/>
      <c r="C84" s="63"/>
      <c r="D84" s="63">
        <v>0</v>
      </c>
      <c r="F84" s="63"/>
      <c r="G84" s="64"/>
      <c r="H84" s="63"/>
      <c r="I84" s="63"/>
    </row>
    <row r="85" spans="1:9" ht="12.75">
      <c r="A85" s="63"/>
      <c r="B85" s="64"/>
      <c r="C85" s="63"/>
      <c r="D85" s="63">
        <v>0</v>
      </c>
      <c r="F85" s="63"/>
      <c r="G85" s="64"/>
      <c r="H85" s="63"/>
      <c r="I85" s="63"/>
    </row>
    <row r="86" spans="1:9" ht="12.75">
      <c r="A86" s="63"/>
      <c r="B86" s="64"/>
      <c r="C86" s="63"/>
      <c r="D86" s="63">
        <v>0</v>
      </c>
      <c r="F86" s="63"/>
      <c r="G86" s="64"/>
      <c r="H86" s="63"/>
      <c r="I86" s="63"/>
    </row>
    <row r="87" spans="1:9" ht="12.75">
      <c r="A87" s="56"/>
      <c r="B87" s="85" t="s">
        <v>194</v>
      </c>
      <c r="C87" s="56"/>
      <c r="D87" s="56">
        <v>76</v>
      </c>
      <c r="F87" s="56"/>
      <c r="G87" s="85"/>
      <c r="H87" s="56"/>
      <c r="I87" s="56"/>
    </row>
    <row r="88" spans="1:9" ht="12.75">
      <c r="A88" s="56"/>
      <c r="B88" s="85" t="s">
        <v>195</v>
      </c>
      <c r="C88" s="56"/>
      <c r="D88" s="56">
        <v>63</v>
      </c>
      <c r="F88" s="56"/>
      <c r="G88" s="85"/>
      <c r="H88" s="56"/>
      <c r="I88" s="56"/>
    </row>
    <row r="89" spans="1:9" ht="12.75">
      <c r="A89" s="1"/>
      <c r="B89" s="9"/>
      <c r="C89" s="9"/>
      <c r="D89" s="9"/>
      <c r="F89" s="1"/>
      <c r="G89" s="9"/>
      <c r="H89" s="9"/>
      <c r="I89" s="9"/>
    </row>
    <row r="90" spans="1:9" ht="12.75">
      <c r="A90" s="1"/>
      <c r="B90" s="1"/>
      <c r="C90" s="4"/>
      <c r="D90" s="4">
        <f>SUM(D81:D89)</f>
        <v>244</v>
      </c>
      <c r="F90" s="1"/>
      <c r="G90" s="1"/>
      <c r="H90" s="4"/>
      <c r="I90" s="4">
        <f>SUM(I81:I89)</f>
        <v>0</v>
      </c>
    </row>
    <row r="92" spans="2:7" ht="12.75">
      <c r="B92" s="37" t="s">
        <v>214</v>
      </c>
      <c r="G92" s="37"/>
    </row>
    <row r="93" spans="1:9" ht="12.75">
      <c r="A93" s="3" t="s">
        <v>31</v>
      </c>
      <c r="B93" s="3" t="s">
        <v>32</v>
      </c>
      <c r="C93" s="3" t="s">
        <v>28</v>
      </c>
      <c r="D93" s="3" t="s">
        <v>29</v>
      </c>
      <c r="F93" s="3"/>
      <c r="G93" s="3"/>
      <c r="H93" s="3" t="s">
        <v>28</v>
      </c>
      <c r="I93" s="3" t="s">
        <v>29</v>
      </c>
    </row>
    <row r="94" spans="1:9" ht="12.75">
      <c r="A94" s="63"/>
      <c r="B94" s="64" t="s">
        <v>215</v>
      </c>
      <c r="C94" s="63"/>
      <c r="D94" s="63">
        <v>40</v>
      </c>
      <c r="F94" s="63"/>
      <c r="G94" s="64"/>
      <c r="H94" s="63"/>
      <c r="I94" s="63">
        <v>0</v>
      </c>
    </row>
    <row r="95" spans="1:9" ht="12.75">
      <c r="A95" s="63"/>
      <c r="B95" s="64"/>
      <c r="C95" s="63"/>
      <c r="D95" s="63">
        <v>0</v>
      </c>
      <c r="F95" s="63"/>
      <c r="G95" s="64"/>
      <c r="H95" s="63"/>
      <c r="I95" s="63">
        <v>0</v>
      </c>
    </row>
    <row r="96" spans="1:9" ht="12.75">
      <c r="A96" s="63"/>
      <c r="B96" s="64"/>
      <c r="C96" s="63"/>
      <c r="D96" s="63">
        <v>0</v>
      </c>
      <c r="F96" s="63"/>
      <c r="G96" s="64"/>
      <c r="H96" s="63"/>
      <c r="I96" s="63">
        <v>0</v>
      </c>
    </row>
    <row r="97" spans="1:9" ht="12.75">
      <c r="A97" s="63"/>
      <c r="B97" s="64"/>
      <c r="C97" s="63"/>
      <c r="D97" s="63">
        <v>0</v>
      </c>
      <c r="F97" s="63"/>
      <c r="G97" s="64"/>
      <c r="H97" s="63"/>
      <c r="I97" s="63">
        <v>0</v>
      </c>
    </row>
    <row r="98" spans="1:9" ht="12.75">
      <c r="A98" s="63"/>
      <c r="B98" s="64"/>
      <c r="C98" s="63"/>
      <c r="D98" s="63">
        <v>0</v>
      </c>
      <c r="F98" s="63"/>
      <c r="G98" s="64"/>
      <c r="H98" s="63"/>
      <c r="I98" s="63">
        <v>0</v>
      </c>
    </row>
    <row r="99" spans="1:9" ht="12.75">
      <c r="A99" s="63"/>
      <c r="B99" s="64"/>
      <c r="C99" s="63"/>
      <c r="D99" s="63">
        <v>0</v>
      </c>
      <c r="F99" s="63"/>
      <c r="G99" s="64"/>
      <c r="H99" s="63"/>
      <c r="I99" s="63">
        <v>0</v>
      </c>
    </row>
    <row r="100" spans="1:9" ht="12.75">
      <c r="A100" s="56"/>
      <c r="B100" s="85"/>
      <c r="C100" s="56"/>
      <c r="D100" s="56">
        <v>0</v>
      </c>
      <c r="F100" s="56"/>
      <c r="G100" s="85"/>
      <c r="H100" s="56"/>
      <c r="I100" s="56">
        <v>0</v>
      </c>
    </row>
    <row r="101" spans="1:9" ht="12.75">
      <c r="A101" s="56"/>
      <c r="B101" s="85"/>
      <c r="C101" s="56"/>
      <c r="D101" s="56">
        <v>0</v>
      </c>
      <c r="F101" s="56"/>
      <c r="G101" s="85"/>
      <c r="H101" s="56"/>
      <c r="I101" s="56">
        <v>0</v>
      </c>
    </row>
    <row r="102" spans="1:9" ht="12.75">
      <c r="A102" s="1"/>
      <c r="B102" s="9"/>
      <c r="C102" s="9"/>
      <c r="D102" s="9"/>
      <c r="F102" s="1"/>
      <c r="G102" s="9"/>
      <c r="H102" s="9"/>
      <c r="I102" s="9"/>
    </row>
    <row r="103" spans="1:9" ht="12.75">
      <c r="A103" s="1"/>
      <c r="B103" s="1"/>
      <c r="C103" s="4"/>
      <c r="D103" s="4">
        <f>SUM(D94:D102)</f>
        <v>40</v>
      </c>
      <c r="F103" s="1"/>
      <c r="G103" s="1"/>
      <c r="H103" s="4"/>
      <c r="I103" s="4">
        <f>SUM(I94:I102)</f>
        <v>0</v>
      </c>
    </row>
    <row r="105" spans="2:7" ht="12.75">
      <c r="B105" s="37" t="s">
        <v>219</v>
      </c>
      <c r="G105" s="37" t="s">
        <v>213</v>
      </c>
    </row>
    <row r="106" spans="1:9" ht="12.75">
      <c r="A106" s="3" t="s">
        <v>31</v>
      </c>
      <c r="B106" s="3" t="s">
        <v>32</v>
      </c>
      <c r="C106" s="3" t="s">
        <v>28</v>
      </c>
      <c r="D106" s="3" t="s">
        <v>29</v>
      </c>
      <c r="F106" s="3" t="s">
        <v>31</v>
      </c>
      <c r="G106" s="3" t="s">
        <v>32</v>
      </c>
      <c r="H106" s="3" t="s">
        <v>28</v>
      </c>
      <c r="I106" s="3" t="s">
        <v>29</v>
      </c>
    </row>
    <row r="107" spans="1:9" ht="12.75">
      <c r="A107" s="63"/>
      <c r="B107" s="64" t="s">
        <v>220</v>
      </c>
      <c r="C107" s="63"/>
      <c r="D107" s="63">
        <v>39</v>
      </c>
      <c r="F107" s="63"/>
      <c r="G107" s="64" t="s">
        <v>224</v>
      </c>
      <c r="H107" s="63"/>
      <c r="I107" s="63">
        <v>57</v>
      </c>
    </row>
    <row r="108" spans="1:9" ht="12.75">
      <c r="A108" s="63"/>
      <c r="B108" s="64" t="s">
        <v>223</v>
      </c>
      <c r="C108" s="63"/>
      <c r="D108" s="63">
        <v>69</v>
      </c>
      <c r="F108" s="63"/>
      <c r="G108" s="64" t="s">
        <v>225</v>
      </c>
      <c r="H108" s="63"/>
      <c r="I108" s="63">
        <v>64</v>
      </c>
    </row>
    <row r="109" spans="1:9" ht="12.75">
      <c r="A109" s="63"/>
      <c r="B109" s="64"/>
      <c r="C109" s="63"/>
      <c r="D109" s="63">
        <v>0</v>
      </c>
      <c r="F109" s="63"/>
      <c r="G109" s="64"/>
      <c r="H109" s="63"/>
      <c r="I109" s="63">
        <v>0</v>
      </c>
    </row>
    <row r="110" spans="1:9" ht="12.75">
      <c r="A110" s="63"/>
      <c r="B110" s="64"/>
      <c r="C110" s="63"/>
      <c r="D110" s="63">
        <v>0</v>
      </c>
      <c r="F110" s="63"/>
      <c r="G110" s="64"/>
      <c r="H110" s="63"/>
      <c r="I110" s="63">
        <v>0</v>
      </c>
    </row>
    <row r="111" spans="1:9" ht="12.75">
      <c r="A111" s="63"/>
      <c r="B111" s="64"/>
      <c r="C111" s="63"/>
      <c r="D111" s="63">
        <v>0</v>
      </c>
      <c r="F111" s="63"/>
      <c r="G111" s="64"/>
      <c r="H111" s="63"/>
      <c r="I111" s="63">
        <v>0</v>
      </c>
    </row>
    <row r="112" spans="1:9" ht="12.75">
      <c r="A112" s="63"/>
      <c r="B112" s="64"/>
      <c r="C112" s="63"/>
      <c r="D112" s="63">
        <v>0</v>
      </c>
      <c r="F112" s="63"/>
      <c r="G112" s="64"/>
      <c r="H112" s="63"/>
      <c r="I112" s="63">
        <v>0</v>
      </c>
    </row>
    <row r="113" spans="1:9" ht="12.75">
      <c r="A113" s="56"/>
      <c r="B113" s="85" t="s">
        <v>221</v>
      </c>
      <c r="C113" s="56"/>
      <c r="D113" s="56">
        <v>72</v>
      </c>
      <c r="F113" s="56"/>
      <c r="G113" s="85" t="s">
        <v>226</v>
      </c>
      <c r="H113" s="56"/>
      <c r="I113" s="56">
        <v>57</v>
      </c>
    </row>
    <row r="114" spans="1:9" ht="12.75">
      <c r="A114" s="56"/>
      <c r="B114" s="85" t="s">
        <v>222</v>
      </c>
      <c r="C114" s="56"/>
      <c r="D114" s="56">
        <v>70</v>
      </c>
      <c r="F114" s="56"/>
      <c r="G114" s="85" t="s">
        <v>227</v>
      </c>
      <c r="H114" s="56"/>
      <c r="I114" s="56">
        <v>61</v>
      </c>
    </row>
    <row r="115" spans="1:9" ht="12.75">
      <c r="A115" s="1"/>
      <c r="B115" s="9"/>
      <c r="C115" s="9"/>
      <c r="D115" s="9"/>
      <c r="F115" s="1"/>
      <c r="G115" s="9"/>
      <c r="H115" s="9"/>
      <c r="I115" s="9"/>
    </row>
    <row r="116" spans="1:9" ht="12.75">
      <c r="A116" s="1"/>
      <c r="B116" s="1"/>
      <c r="C116" s="4"/>
      <c r="D116" s="4">
        <f>SUM(D107:D115)</f>
        <v>250</v>
      </c>
      <c r="F116" s="1"/>
      <c r="G116" s="1"/>
      <c r="H116" s="4"/>
      <c r="I116" s="4">
        <f>SUM(I107:I115)</f>
        <v>239</v>
      </c>
    </row>
    <row r="118" spans="2:7" ht="12.75">
      <c r="B118" s="37" t="s">
        <v>41</v>
      </c>
      <c r="G118" s="37" t="s">
        <v>238</v>
      </c>
    </row>
    <row r="119" spans="1:9" ht="12.75">
      <c r="A119" s="3" t="s">
        <v>31</v>
      </c>
      <c r="B119" s="3" t="s">
        <v>32</v>
      </c>
      <c r="C119" s="3" t="s">
        <v>28</v>
      </c>
      <c r="D119" s="3" t="s">
        <v>29</v>
      </c>
      <c r="F119" s="3" t="s">
        <v>31</v>
      </c>
      <c r="G119" s="3" t="s">
        <v>32</v>
      </c>
      <c r="H119" s="3" t="s">
        <v>28</v>
      </c>
      <c r="I119" s="3" t="s">
        <v>29</v>
      </c>
    </row>
    <row r="120" spans="1:9" ht="12.75">
      <c r="A120" s="63"/>
      <c r="B120" s="64" t="s">
        <v>230</v>
      </c>
      <c r="C120" s="63"/>
      <c r="D120" s="63">
        <v>42</v>
      </c>
      <c r="F120" s="63"/>
      <c r="G120" s="64" t="s">
        <v>241</v>
      </c>
      <c r="H120" s="63"/>
      <c r="I120" s="63">
        <v>67</v>
      </c>
    </row>
    <row r="121" spans="1:9" ht="12.75">
      <c r="A121" s="63"/>
      <c r="B121" s="64" t="s">
        <v>231</v>
      </c>
      <c r="C121" s="63"/>
      <c r="D121" s="63">
        <v>52</v>
      </c>
      <c r="F121" s="63"/>
      <c r="G121" s="64" t="s">
        <v>242</v>
      </c>
      <c r="H121" s="63"/>
      <c r="I121" s="63">
        <v>85</v>
      </c>
    </row>
    <row r="122" spans="1:9" ht="12.75">
      <c r="A122" s="63"/>
      <c r="B122" s="64"/>
      <c r="C122" s="63"/>
      <c r="D122" s="63">
        <v>0</v>
      </c>
      <c r="F122" s="63"/>
      <c r="G122" s="64"/>
      <c r="H122" s="63"/>
      <c r="I122" s="63">
        <v>0</v>
      </c>
    </row>
    <row r="123" spans="1:9" ht="12.75">
      <c r="A123" s="63"/>
      <c r="B123" s="64"/>
      <c r="C123" s="63"/>
      <c r="D123" s="63">
        <v>0</v>
      </c>
      <c r="F123" s="63"/>
      <c r="G123" s="64"/>
      <c r="H123" s="63"/>
      <c r="I123" s="63">
        <v>0</v>
      </c>
    </row>
    <row r="124" spans="1:9" ht="12.75">
      <c r="A124" s="63"/>
      <c r="B124" s="64"/>
      <c r="C124" s="63"/>
      <c r="D124" s="63">
        <v>0</v>
      </c>
      <c r="F124" s="63"/>
      <c r="G124" s="64"/>
      <c r="H124" s="63"/>
      <c r="I124" s="63">
        <v>0</v>
      </c>
    </row>
    <row r="125" spans="1:9" ht="12.75">
      <c r="A125" s="63"/>
      <c r="B125" s="64"/>
      <c r="C125" s="63"/>
      <c r="D125" s="63">
        <v>0</v>
      </c>
      <c r="F125" s="63"/>
      <c r="G125" s="64"/>
      <c r="H125" s="63"/>
      <c r="I125" s="63">
        <v>0</v>
      </c>
    </row>
    <row r="126" spans="1:9" ht="12.75">
      <c r="A126" s="56"/>
      <c r="B126" s="85" t="s">
        <v>228</v>
      </c>
      <c r="C126" s="56"/>
      <c r="D126" s="56">
        <v>49</v>
      </c>
      <c r="F126" s="56"/>
      <c r="G126" s="85" t="s">
        <v>239</v>
      </c>
      <c r="H126" s="56"/>
      <c r="I126" s="56">
        <v>53</v>
      </c>
    </row>
    <row r="127" spans="1:9" ht="12.75">
      <c r="A127" s="56"/>
      <c r="B127" s="85" t="s">
        <v>229</v>
      </c>
      <c r="C127" s="56"/>
      <c r="D127" s="56">
        <v>60</v>
      </c>
      <c r="F127" s="56"/>
      <c r="G127" s="85" t="s">
        <v>240</v>
      </c>
      <c r="H127" s="56"/>
      <c r="I127" s="56">
        <v>56</v>
      </c>
    </row>
    <row r="128" spans="1:9" ht="12.75">
      <c r="A128" s="1"/>
      <c r="B128" s="9"/>
      <c r="C128" s="9"/>
      <c r="D128" s="9"/>
      <c r="F128" s="1"/>
      <c r="G128" s="9"/>
      <c r="H128" s="9"/>
      <c r="I128" s="9"/>
    </row>
    <row r="129" spans="1:9" ht="12.75">
      <c r="A129" s="1"/>
      <c r="B129" s="1"/>
      <c r="C129" s="4"/>
      <c r="D129" s="4">
        <f>SUM(D120:D128)</f>
        <v>203</v>
      </c>
      <c r="F129" s="1"/>
      <c r="G129" s="1"/>
      <c r="H129" s="4"/>
      <c r="I129" s="4">
        <f>SUM(I120:I128)</f>
        <v>261</v>
      </c>
    </row>
    <row r="131" spans="2:7" ht="12.75">
      <c r="B131" s="37" t="s">
        <v>35</v>
      </c>
      <c r="G131" s="37" t="s">
        <v>256</v>
      </c>
    </row>
    <row r="132" spans="1:9" ht="12.75">
      <c r="A132" s="3" t="s">
        <v>31</v>
      </c>
      <c r="B132" s="3" t="s">
        <v>32</v>
      </c>
      <c r="C132" s="3" t="s">
        <v>28</v>
      </c>
      <c r="D132" s="3" t="s">
        <v>29</v>
      </c>
      <c r="F132" s="3" t="s">
        <v>31</v>
      </c>
      <c r="G132" s="3" t="s">
        <v>32</v>
      </c>
      <c r="H132" s="3" t="s">
        <v>28</v>
      </c>
      <c r="I132" s="3" t="s">
        <v>29</v>
      </c>
    </row>
    <row r="133" spans="1:9" ht="12.75">
      <c r="A133" s="63"/>
      <c r="B133" s="64" t="s">
        <v>206</v>
      </c>
      <c r="C133" s="63"/>
      <c r="D133" s="63">
        <v>74</v>
      </c>
      <c r="F133" s="63"/>
      <c r="G133" s="64" t="s">
        <v>257</v>
      </c>
      <c r="H133" s="63"/>
      <c r="I133" s="63">
        <v>48</v>
      </c>
    </row>
    <row r="134" spans="1:9" ht="12.75">
      <c r="A134" s="63"/>
      <c r="B134" s="64" t="s">
        <v>253</v>
      </c>
      <c r="C134" s="63"/>
      <c r="D134" s="63">
        <v>49</v>
      </c>
      <c r="F134" s="63"/>
      <c r="G134" s="64" t="s">
        <v>258</v>
      </c>
      <c r="H134" s="63"/>
      <c r="I134" s="63">
        <v>68</v>
      </c>
    </row>
    <row r="135" spans="1:9" ht="12.75">
      <c r="A135" s="63"/>
      <c r="B135" s="64"/>
      <c r="C135" s="63"/>
      <c r="D135" s="63">
        <v>0</v>
      </c>
      <c r="F135" s="63"/>
      <c r="G135" s="64"/>
      <c r="H135" s="63"/>
      <c r="I135" s="63">
        <v>0</v>
      </c>
    </row>
    <row r="136" spans="1:9" ht="12.75">
      <c r="A136" s="63"/>
      <c r="B136" s="64"/>
      <c r="C136" s="63"/>
      <c r="D136" s="63">
        <v>0</v>
      </c>
      <c r="F136" s="63"/>
      <c r="G136" s="64"/>
      <c r="H136" s="63"/>
      <c r="I136" s="63">
        <v>0</v>
      </c>
    </row>
    <row r="137" spans="1:9" ht="12.75">
      <c r="A137" s="63"/>
      <c r="B137" s="64"/>
      <c r="C137" s="63"/>
      <c r="D137" s="63">
        <v>0</v>
      </c>
      <c r="F137" s="63"/>
      <c r="G137" s="64"/>
      <c r="H137" s="63"/>
      <c r="I137" s="63">
        <v>0</v>
      </c>
    </row>
    <row r="138" spans="1:9" ht="12.75">
      <c r="A138" s="63"/>
      <c r="B138" s="64"/>
      <c r="C138" s="63"/>
      <c r="D138" s="63">
        <v>0</v>
      </c>
      <c r="F138" s="63"/>
      <c r="G138" s="64"/>
      <c r="H138" s="63"/>
      <c r="I138" s="63">
        <v>0</v>
      </c>
    </row>
    <row r="139" spans="1:9" ht="12.75">
      <c r="A139" s="56"/>
      <c r="B139" s="85" t="s">
        <v>254</v>
      </c>
      <c r="C139" s="56"/>
      <c r="D139" s="56">
        <v>47</v>
      </c>
      <c r="F139" s="56"/>
      <c r="G139" s="85"/>
      <c r="H139" s="56"/>
      <c r="I139" s="56">
        <v>0</v>
      </c>
    </row>
    <row r="140" spans="1:9" ht="12.75">
      <c r="A140" s="56"/>
      <c r="B140" s="85" t="s">
        <v>255</v>
      </c>
      <c r="C140" s="56"/>
      <c r="D140" s="56">
        <v>67</v>
      </c>
      <c r="F140" s="56"/>
      <c r="G140" s="85"/>
      <c r="H140" s="56"/>
      <c r="I140" s="56">
        <v>0</v>
      </c>
    </row>
    <row r="141" spans="1:9" ht="12.75">
      <c r="A141" s="1"/>
      <c r="B141" s="9"/>
      <c r="C141" s="9"/>
      <c r="D141" s="9"/>
      <c r="F141" s="1"/>
      <c r="G141" s="9"/>
      <c r="H141" s="9"/>
      <c r="I141" s="9"/>
    </row>
    <row r="142" spans="1:9" ht="12.75">
      <c r="A142" s="1"/>
      <c r="B142" s="1"/>
      <c r="C142" s="4"/>
      <c r="D142" s="4">
        <f>SUM(D133:D141)</f>
        <v>237</v>
      </c>
      <c r="F142" s="1"/>
      <c r="G142" s="1"/>
      <c r="H142" s="4"/>
      <c r="I142" s="4">
        <f>SUM(I133:I141)</f>
        <v>116</v>
      </c>
    </row>
    <row r="144" spans="2:7" ht="12.75">
      <c r="B144" s="37" t="s">
        <v>33</v>
      </c>
      <c r="G144" s="37" t="s">
        <v>265</v>
      </c>
    </row>
    <row r="145" spans="1:9" ht="12.75">
      <c r="A145" s="3" t="s">
        <v>31</v>
      </c>
      <c r="B145" s="3" t="s">
        <v>32</v>
      </c>
      <c r="C145" s="3" t="s">
        <v>28</v>
      </c>
      <c r="D145" s="3" t="s">
        <v>29</v>
      </c>
      <c r="F145" s="3" t="s">
        <v>31</v>
      </c>
      <c r="G145" s="3" t="s">
        <v>32</v>
      </c>
      <c r="H145" s="3" t="s">
        <v>28</v>
      </c>
      <c r="I145" s="3" t="s">
        <v>29</v>
      </c>
    </row>
    <row r="146" spans="1:9" ht="12.75">
      <c r="A146" s="63"/>
      <c r="B146" s="64" t="s">
        <v>273</v>
      </c>
      <c r="C146" s="63"/>
      <c r="D146" s="63">
        <v>82</v>
      </c>
      <c r="F146" s="63"/>
      <c r="G146" s="64" t="s">
        <v>266</v>
      </c>
      <c r="H146" s="63"/>
      <c r="I146" s="63">
        <v>70</v>
      </c>
    </row>
    <row r="147" spans="1:9" ht="12.75">
      <c r="A147" s="63"/>
      <c r="B147" s="64" t="s">
        <v>259</v>
      </c>
      <c r="C147" s="63"/>
      <c r="D147" s="63">
        <v>90</v>
      </c>
      <c r="F147" s="63"/>
      <c r="G147" s="64" t="s">
        <v>267</v>
      </c>
      <c r="H147" s="63"/>
      <c r="I147" s="63">
        <v>61</v>
      </c>
    </row>
    <row r="148" spans="1:9" ht="12.75">
      <c r="A148" s="63"/>
      <c r="B148" s="64"/>
      <c r="C148" s="63"/>
      <c r="D148" s="63">
        <v>0</v>
      </c>
      <c r="F148" s="63"/>
      <c r="G148" s="64"/>
      <c r="H148" s="63"/>
      <c r="I148" s="63">
        <v>0</v>
      </c>
    </row>
    <row r="149" spans="1:9" ht="12.75">
      <c r="A149" s="63"/>
      <c r="B149" s="64"/>
      <c r="C149" s="63"/>
      <c r="D149" s="63">
        <v>0</v>
      </c>
      <c r="F149" s="63"/>
      <c r="G149" s="64"/>
      <c r="H149" s="63"/>
      <c r="I149" s="63">
        <v>0</v>
      </c>
    </row>
    <row r="150" spans="1:9" ht="12.75">
      <c r="A150" s="63"/>
      <c r="B150" s="64"/>
      <c r="C150" s="63"/>
      <c r="D150" s="63">
        <v>0</v>
      </c>
      <c r="F150" s="63"/>
      <c r="G150" s="64"/>
      <c r="H150" s="63"/>
      <c r="I150" s="63">
        <v>0</v>
      </c>
    </row>
    <row r="151" spans="1:9" ht="12.75">
      <c r="A151" s="63"/>
      <c r="B151" s="64"/>
      <c r="C151" s="63"/>
      <c r="D151" s="63">
        <v>0</v>
      </c>
      <c r="F151" s="63"/>
      <c r="G151" s="64"/>
      <c r="H151" s="63"/>
      <c r="I151" s="63">
        <v>0</v>
      </c>
    </row>
    <row r="152" spans="1:9" ht="12.75">
      <c r="A152" s="56"/>
      <c r="B152" s="85" t="s">
        <v>274</v>
      </c>
      <c r="C152" s="56"/>
      <c r="D152" s="56">
        <v>74</v>
      </c>
      <c r="F152" s="56"/>
      <c r="G152" s="85" t="s">
        <v>268</v>
      </c>
      <c r="H152" s="56"/>
      <c r="I152" s="56">
        <v>66</v>
      </c>
    </row>
    <row r="153" spans="1:9" ht="12.75">
      <c r="A153" s="56"/>
      <c r="B153" s="85" t="s">
        <v>260</v>
      </c>
      <c r="C153" s="56"/>
      <c r="D153" s="56">
        <v>98</v>
      </c>
      <c r="F153" s="56"/>
      <c r="G153" s="85" t="s">
        <v>305</v>
      </c>
      <c r="H153" s="56"/>
      <c r="I153" s="56">
        <v>46</v>
      </c>
    </row>
    <row r="154" spans="1:9" ht="12.75">
      <c r="A154" s="1"/>
      <c r="B154" s="9"/>
      <c r="C154" s="9"/>
      <c r="D154" s="9"/>
      <c r="F154" s="1"/>
      <c r="G154" s="9"/>
      <c r="H154" s="9"/>
      <c r="I154" s="9"/>
    </row>
    <row r="155" spans="1:9" ht="12.75">
      <c r="A155" s="1"/>
      <c r="B155" s="1"/>
      <c r="C155" s="4"/>
      <c r="D155" s="4">
        <f>SUM(D146:D154)</f>
        <v>344</v>
      </c>
      <c r="F155" s="1"/>
      <c r="G155" s="1"/>
      <c r="H155" s="4"/>
      <c r="I155" s="4">
        <f>SUM(I146:I154)</f>
        <v>243</v>
      </c>
    </row>
    <row r="157" spans="2:7" ht="12.75">
      <c r="B157" s="37" t="s">
        <v>199</v>
      </c>
      <c r="G157" s="37" t="s">
        <v>284</v>
      </c>
    </row>
    <row r="158" spans="1:9" ht="12.75">
      <c r="A158" s="3" t="s">
        <v>31</v>
      </c>
      <c r="B158" s="3" t="s">
        <v>32</v>
      </c>
      <c r="C158" s="3" t="s">
        <v>28</v>
      </c>
      <c r="D158" s="3" t="s">
        <v>29</v>
      </c>
      <c r="F158" s="3" t="s">
        <v>31</v>
      </c>
      <c r="G158" s="3" t="s">
        <v>32</v>
      </c>
      <c r="H158" s="3" t="s">
        <v>28</v>
      </c>
      <c r="I158" s="3" t="s">
        <v>29</v>
      </c>
    </row>
    <row r="159" spans="1:9" ht="12.75">
      <c r="A159" s="63"/>
      <c r="B159" s="64" t="s">
        <v>411</v>
      </c>
      <c r="C159" s="63"/>
      <c r="D159" s="63">
        <v>46</v>
      </c>
      <c r="F159" s="63"/>
      <c r="G159" s="64" t="s">
        <v>413</v>
      </c>
      <c r="H159" s="63"/>
      <c r="I159" s="63">
        <v>37</v>
      </c>
    </row>
    <row r="160" spans="1:9" ht="12.75">
      <c r="A160" s="63"/>
      <c r="B160" s="64" t="s">
        <v>412</v>
      </c>
      <c r="C160" s="63"/>
      <c r="D160" s="63">
        <v>47</v>
      </c>
      <c r="F160" s="63"/>
      <c r="G160" s="64" t="s">
        <v>414</v>
      </c>
      <c r="H160" s="63"/>
      <c r="I160" s="63">
        <v>38</v>
      </c>
    </row>
    <row r="161" spans="1:9" ht="12.75">
      <c r="A161" s="63"/>
      <c r="B161" s="64"/>
      <c r="C161" s="63"/>
      <c r="D161" s="63">
        <v>0</v>
      </c>
      <c r="F161" s="63"/>
      <c r="G161" s="64"/>
      <c r="H161" s="63"/>
      <c r="I161" s="63">
        <v>0</v>
      </c>
    </row>
    <row r="162" spans="1:9" ht="12.75">
      <c r="A162" s="63"/>
      <c r="B162" s="64"/>
      <c r="C162" s="63"/>
      <c r="D162" s="63">
        <v>0</v>
      </c>
      <c r="F162" s="63"/>
      <c r="G162" s="64"/>
      <c r="H162" s="63"/>
      <c r="I162" s="63">
        <v>0</v>
      </c>
    </row>
    <row r="163" spans="1:9" ht="12.75">
      <c r="A163" s="63"/>
      <c r="B163" s="64"/>
      <c r="C163" s="63"/>
      <c r="D163" s="63">
        <v>0</v>
      </c>
      <c r="F163" s="63"/>
      <c r="G163" s="64"/>
      <c r="H163" s="63"/>
      <c r="I163" s="63">
        <v>0</v>
      </c>
    </row>
    <row r="164" spans="1:9" ht="12.75">
      <c r="A164" s="63"/>
      <c r="B164" s="64"/>
      <c r="C164" s="63"/>
      <c r="D164" s="63">
        <v>0</v>
      </c>
      <c r="F164" s="63"/>
      <c r="G164" s="64"/>
      <c r="H164" s="63"/>
      <c r="I164" s="63">
        <v>0</v>
      </c>
    </row>
    <row r="165" spans="1:9" ht="12.75">
      <c r="A165" s="56"/>
      <c r="B165" s="85" t="s">
        <v>415</v>
      </c>
      <c r="C165" s="56"/>
      <c r="D165" s="56">
        <v>65</v>
      </c>
      <c r="F165" s="56"/>
      <c r="G165" s="85" t="s">
        <v>283</v>
      </c>
      <c r="H165" s="56"/>
      <c r="I165" s="56">
        <v>40</v>
      </c>
    </row>
    <row r="166" spans="1:9" ht="12.75">
      <c r="A166" s="56"/>
      <c r="B166" s="85" t="s">
        <v>416</v>
      </c>
      <c r="C166" s="56"/>
      <c r="D166" s="56">
        <v>62</v>
      </c>
      <c r="F166" s="56"/>
      <c r="G166" s="85" t="s">
        <v>417</v>
      </c>
      <c r="H166" s="56"/>
      <c r="I166" s="56">
        <v>42</v>
      </c>
    </row>
    <row r="167" spans="1:9" ht="12.75">
      <c r="A167" s="1"/>
      <c r="B167" s="9"/>
      <c r="C167" s="9"/>
      <c r="D167" s="9"/>
      <c r="F167" s="1"/>
      <c r="G167" s="9"/>
      <c r="H167" s="9"/>
      <c r="I167" s="9"/>
    </row>
    <row r="168" spans="1:9" ht="12.75">
      <c r="A168" s="1"/>
      <c r="B168" s="1"/>
      <c r="C168" s="4"/>
      <c r="D168" s="4">
        <f>SUM(D159:D167)</f>
        <v>220</v>
      </c>
      <c r="F168" s="1"/>
      <c r="G168" s="1"/>
      <c r="H168" s="4"/>
      <c r="I168" s="4">
        <f>SUM(I159:I167)</f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52" max="255" man="1"/>
    <brk id="1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100" workbookViewId="0" topLeftCell="A1">
      <selection activeCell="N14" sqref="N14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3" width="11.57421875" style="0" hidden="1" customWidth="1"/>
    <col min="4" max="4" width="14.28125" style="0" customWidth="1"/>
    <col min="6" max="6" width="7.57421875" style="0" customWidth="1"/>
    <col min="11" max="11" width="7.8515625" style="0" customWidth="1"/>
    <col min="12" max="12" width="7.7109375" style="0" customWidth="1"/>
  </cols>
  <sheetData>
    <row r="1" ht="15.75">
      <c r="N1" s="28"/>
    </row>
    <row r="2" spans="1:9" ht="18">
      <c r="A2" s="213" t="s">
        <v>80</v>
      </c>
      <c r="B2" s="214"/>
      <c r="C2" s="214"/>
      <c r="D2" s="214"/>
      <c r="E2" s="214"/>
      <c r="F2" s="214"/>
      <c r="G2" s="29"/>
      <c r="H2" s="29"/>
      <c r="I2" s="29"/>
    </row>
    <row r="3" spans="1:9" ht="18">
      <c r="A3" s="215" t="s">
        <v>62</v>
      </c>
      <c r="B3" s="214"/>
      <c r="C3" s="214"/>
      <c r="D3" s="214"/>
      <c r="E3" s="214"/>
      <c r="F3" s="214"/>
      <c r="G3" s="30"/>
      <c r="H3" s="30"/>
      <c r="I3" s="30"/>
    </row>
    <row r="4" spans="1:9" ht="18.75">
      <c r="A4" s="216" t="s">
        <v>133</v>
      </c>
      <c r="B4" s="214"/>
      <c r="C4" s="214"/>
      <c r="D4" s="214"/>
      <c r="E4" s="214"/>
      <c r="F4" s="214"/>
      <c r="G4" s="30"/>
      <c r="H4" s="30"/>
      <c r="I4" s="30"/>
    </row>
    <row r="5" spans="2:5" ht="18">
      <c r="B5" s="30"/>
      <c r="E5" s="37" t="s">
        <v>656</v>
      </c>
    </row>
    <row r="7" spans="1:16" ht="28.5" customHeight="1">
      <c r="A7" s="2"/>
      <c r="B7" s="58" t="s">
        <v>37</v>
      </c>
      <c r="C7" s="46" t="s">
        <v>67</v>
      </c>
      <c r="D7" s="11" t="s">
        <v>85</v>
      </c>
      <c r="E7" s="31"/>
      <c r="G7" s="59"/>
      <c r="H7" s="59"/>
      <c r="I7" s="31"/>
      <c r="J7" s="31"/>
      <c r="K7" s="59"/>
      <c r="L7" s="31"/>
      <c r="M7" s="31"/>
      <c r="N7" s="31"/>
      <c r="O7" s="31"/>
      <c r="P7" s="60"/>
    </row>
    <row r="8" spans="1:4" ht="15">
      <c r="A8" s="1">
        <v>1</v>
      </c>
      <c r="B8" s="16" t="s">
        <v>8</v>
      </c>
      <c r="C8" s="1"/>
      <c r="D8" s="72">
        <v>456</v>
      </c>
    </row>
    <row r="9" spans="1:16" ht="15">
      <c r="A9" s="1">
        <v>2</v>
      </c>
      <c r="B9" s="61" t="s">
        <v>46</v>
      </c>
      <c r="C9" s="1"/>
      <c r="D9" s="72">
        <f>полиатлон!D155</f>
        <v>344</v>
      </c>
      <c r="E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">
      <c r="A10" s="1">
        <v>3</v>
      </c>
      <c r="B10" s="61" t="s">
        <v>25</v>
      </c>
      <c r="C10" s="1"/>
      <c r="D10" s="72">
        <v>326</v>
      </c>
      <c r="E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1">
        <v>4</v>
      </c>
      <c r="B11" s="61" t="s">
        <v>19</v>
      </c>
      <c r="C11" s="1"/>
      <c r="D11" s="72">
        <v>297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4" ht="15">
      <c r="A12" s="1">
        <v>5</v>
      </c>
      <c r="B12" s="36" t="s">
        <v>26</v>
      </c>
      <c r="C12" s="1"/>
      <c r="D12" s="72">
        <v>261</v>
      </c>
    </row>
    <row r="13" spans="1:4" ht="15">
      <c r="A13" s="1">
        <v>6</v>
      </c>
      <c r="B13" s="16" t="s">
        <v>7</v>
      </c>
      <c r="C13" s="1"/>
      <c r="D13" s="72">
        <v>257</v>
      </c>
    </row>
    <row r="14" spans="1:4" ht="15">
      <c r="A14" s="1">
        <v>7</v>
      </c>
      <c r="B14" s="61" t="s">
        <v>23</v>
      </c>
      <c r="C14" s="1"/>
      <c r="D14" s="72">
        <v>250</v>
      </c>
    </row>
    <row r="15" spans="1:4" ht="15">
      <c r="A15" s="1">
        <v>8</v>
      </c>
      <c r="B15" s="61" t="s">
        <v>14</v>
      </c>
      <c r="C15" s="1"/>
      <c r="D15" s="72">
        <v>244</v>
      </c>
    </row>
    <row r="16" spans="1:16" ht="15">
      <c r="A16" s="1">
        <v>9</v>
      </c>
      <c r="B16" s="16" t="s">
        <v>5</v>
      </c>
      <c r="C16" s="1"/>
      <c r="D16" s="72">
        <v>243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">
      <c r="A17" s="1">
        <v>10</v>
      </c>
      <c r="B17" s="16" t="s">
        <v>4</v>
      </c>
      <c r="C17" s="1"/>
      <c r="D17" s="72">
        <v>241</v>
      </c>
      <c r="E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4" ht="15">
      <c r="A18" s="1">
        <v>11</v>
      </c>
      <c r="B18" s="16" t="s">
        <v>6</v>
      </c>
      <c r="C18" s="1"/>
      <c r="D18" s="72">
        <v>239</v>
      </c>
    </row>
    <row r="19" spans="1:16" ht="15">
      <c r="A19" s="1">
        <v>12</v>
      </c>
      <c r="B19" s="16" t="s">
        <v>2</v>
      </c>
      <c r="C19" s="1"/>
      <c r="D19" s="72">
        <v>237</v>
      </c>
      <c r="E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4" ht="15">
      <c r="A20" s="1">
        <v>13</v>
      </c>
      <c r="B20" s="61" t="s">
        <v>24</v>
      </c>
      <c r="C20" s="1"/>
      <c r="D20" s="72">
        <v>226</v>
      </c>
    </row>
    <row r="21" spans="1:16" ht="15">
      <c r="A21" s="1">
        <v>14</v>
      </c>
      <c r="B21" s="16" t="s">
        <v>0</v>
      </c>
      <c r="C21" s="1"/>
      <c r="D21" s="72">
        <f>полиатлон!I77</f>
        <v>225</v>
      </c>
      <c r="E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1">
        <v>15</v>
      </c>
      <c r="B22" s="61" t="s">
        <v>45</v>
      </c>
      <c r="C22" s="1"/>
      <c r="D22" s="72">
        <v>220</v>
      </c>
      <c r="E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4" ht="15">
      <c r="A23" s="1">
        <v>16</v>
      </c>
      <c r="B23" s="61" t="s">
        <v>22</v>
      </c>
      <c r="C23" s="1"/>
      <c r="D23" s="72">
        <v>213</v>
      </c>
    </row>
    <row r="24" spans="1:16" ht="15">
      <c r="A24" s="1">
        <v>17</v>
      </c>
      <c r="B24" s="61" t="s">
        <v>17</v>
      </c>
      <c r="C24" s="1"/>
      <c r="D24" s="72">
        <v>208</v>
      </c>
      <c r="E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3.5" customHeight="1">
      <c r="A25" s="1">
        <v>18</v>
      </c>
      <c r="B25" s="61" t="s">
        <v>13</v>
      </c>
      <c r="C25" s="1"/>
      <c r="D25" s="72">
        <f>полиатлон!D129</f>
        <v>203</v>
      </c>
      <c r="E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1">
        <v>19</v>
      </c>
      <c r="B26" s="16" t="s">
        <v>1</v>
      </c>
      <c r="C26" s="1"/>
      <c r="D26" s="72">
        <f>полиатлон!I38</f>
        <v>175</v>
      </c>
      <c r="E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">
      <c r="A27" s="1">
        <v>20</v>
      </c>
      <c r="B27" s="61" t="s">
        <v>18</v>
      </c>
      <c r="C27" s="1"/>
      <c r="D27" s="72">
        <v>173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4" ht="15">
      <c r="A28" s="1">
        <v>21</v>
      </c>
      <c r="B28" s="61" t="s">
        <v>20</v>
      </c>
      <c r="C28" s="1"/>
      <c r="D28" s="72">
        <v>157</v>
      </c>
    </row>
    <row r="29" spans="1:16" ht="15">
      <c r="A29" s="1">
        <v>22</v>
      </c>
      <c r="B29" s="61" t="s">
        <v>15</v>
      </c>
      <c r="C29" s="1"/>
      <c r="D29" s="72">
        <f>полиатлон!I142</f>
        <v>116</v>
      </c>
      <c r="E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>
      <c r="A30" s="1">
        <v>23</v>
      </c>
      <c r="B30" s="61" t="s">
        <v>47</v>
      </c>
      <c r="C30" s="1"/>
      <c r="D30" s="72">
        <f>полиатлон!I64</f>
        <v>89</v>
      </c>
      <c r="E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 hidden="1">
      <c r="A31" s="1"/>
      <c r="B31" s="61" t="s">
        <v>16</v>
      </c>
      <c r="C31" s="1"/>
      <c r="D31" s="72">
        <v>40</v>
      </c>
      <c r="E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 hidden="1">
      <c r="A32" s="1"/>
      <c r="B32" s="16" t="s">
        <v>3</v>
      </c>
      <c r="C32" s="1"/>
      <c r="D32" s="72"/>
      <c r="E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4" ht="15" hidden="1">
      <c r="A33" s="1"/>
      <c r="B33" s="16" t="s">
        <v>9</v>
      </c>
      <c r="C33" s="1"/>
      <c r="D33" s="72"/>
    </row>
    <row r="34" spans="1:4" ht="15" hidden="1">
      <c r="A34" s="1"/>
      <c r="B34" s="61" t="s">
        <v>21</v>
      </c>
      <c r="C34" s="1"/>
      <c r="D34" s="72"/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ht="15">
      <c r="D43" s="15"/>
    </row>
  </sheetData>
  <sheetProtection/>
  <mergeCells count="3">
    <mergeCell ref="A2:F2"/>
    <mergeCell ref="A3:F3"/>
    <mergeCell ref="A4:F4"/>
  </mergeCells>
  <printOptions/>
  <pageMargins left="1" right="1" top="1" bottom="1" header="0.5" footer="0.5"/>
  <pageSetup horizontalDpi="600" verticalDpi="600" orientation="portrait" paperSize="9" scale="73" r:id="rId1"/>
  <colBreaks count="1" manualBreakCount="1">
    <brk id="7" min="1" max="20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workbookViewId="0" topLeftCell="A19">
      <selection activeCell="O10" sqref="O10"/>
    </sheetView>
  </sheetViews>
  <sheetFormatPr defaultColWidth="9.140625" defaultRowHeight="12.75"/>
  <cols>
    <col min="1" max="1" width="7.140625" style="0" customWidth="1"/>
    <col min="2" max="2" width="21.00390625" style="0" customWidth="1"/>
    <col min="3" max="3" width="16.7109375" style="0" customWidth="1"/>
    <col min="4" max="4" width="7.7109375" style="0" customWidth="1"/>
    <col min="5" max="5" width="5.140625" style="0" customWidth="1"/>
    <col min="6" max="6" width="8.140625" style="0" customWidth="1"/>
    <col min="7" max="7" width="5.8515625" style="0" customWidth="1"/>
    <col min="8" max="8" width="7.57421875" style="0" customWidth="1"/>
    <col min="9" max="9" width="6.7109375" style="0" customWidth="1"/>
    <col min="10" max="10" width="7.8515625" style="0" customWidth="1"/>
    <col min="11" max="11" width="9.8515625" style="0" hidden="1" customWidth="1"/>
    <col min="12" max="12" width="7.421875" style="0" customWidth="1"/>
  </cols>
  <sheetData>
    <row r="1" spans="1:11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209" t="s">
        <v>104</v>
      </c>
      <c r="B2" s="223"/>
      <c r="C2" s="223"/>
      <c r="D2" s="223"/>
      <c r="E2" s="223"/>
      <c r="F2" s="223"/>
      <c r="G2" s="223"/>
      <c r="H2" s="223"/>
      <c r="I2" s="223"/>
      <c r="J2" s="223"/>
      <c r="K2" s="86"/>
    </row>
    <row r="3" spans="1:7" ht="15" customHeight="1">
      <c r="A3" s="12"/>
      <c r="B3" s="12"/>
      <c r="C3" s="209" t="s">
        <v>40</v>
      </c>
      <c r="D3" s="257"/>
      <c r="E3" s="257"/>
      <c r="F3" s="257"/>
      <c r="G3" s="257"/>
    </row>
    <row r="4" ht="12.75">
      <c r="H4" s="37" t="s">
        <v>655</v>
      </c>
    </row>
    <row r="5" spans="1:12" ht="12.75" customHeight="1">
      <c r="A5" s="207" t="s">
        <v>79</v>
      </c>
      <c r="B5" s="226" t="s">
        <v>32</v>
      </c>
      <c r="C5" s="226" t="s">
        <v>37</v>
      </c>
      <c r="D5" s="201" t="s">
        <v>103</v>
      </c>
      <c r="E5" s="203"/>
      <c r="F5" s="201" t="s">
        <v>70</v>
      </c>
      <c r="G5" s="203"/>
      <c r="H5" s="201" t="s">
        <v>58</v>
      </c>
      <c r="I5" s="203"/>
      <c r="J5" s="255" t="s">
        <v>53</v>
      </c>
      <c r="K5" s="207" t="s">
        <v>39</v>
      </c>
      <c r="L5" s="111"/>
    </row>
    <row r="6" spans="1:12" ht="22.5" customHeight="1">
      <c r="A6" s="258"/>
      <c r="B6" s="258"/>
      <c r="C6" s="258"/>
      <c r="D6" s="204"/>
      <c r="E6" s="206"/>
      <c r="F6" s="253"/>
      <c r="G6" s="206"/>
      <c r="H6" s="253"/>
      <c r="I6" s="206"/>
      <c r="J6" s="259"/>
      <c r="K6" s="258"/>
      <c r="L6" s="141"/>
    </row>
    <row r="7" spans="1:12" ht="22.5" customHeight="1">
      <c r="A7" s="208"/>
      <c r="B7" s="208"/>
      <c r="C7" s="208"/>
      <c r="D7" s="11"/>
      <c r="E7" s="89" t="s">
        <v>29</v>
      </c>
      <c r="F7" s="47"/>
      <c r="G7" s="88" t="s">
        <v>29</v>
      </c>
      <c r="H7" s="47"/>
      <c r="I7" s="87" t="s">
        <v>29</v>
      </c>
      <c r="J7" s="208"/>
      <c r="K7" s="208"/>
      <c r="L7" s="112"/>
    </row>
    <row r="8" spans="1:12" ht="22.5" customHeight="1">
      <c r="A8" s="132">
        <v>1</v>
      </c>
      <c r="B8" s="134" t="str">
        <f>полиатлон!B43</f>
        <v>Сидоров Николай</v>
      </c>
      <c r="C8" s="158" t="s">
        <v>165</v>
      </c>
      <c r="D8" s="2">
        <v>79</v>
      </c>
      <c r="E8" s="90">
        <v>79</v>
      </c>
      <c r="F8" s="128">
        <v>14.21</v>
      </c>
      <c r="G8" s="131">
        <v>81</v>
      </c>
      <c r="H8" s="128">
        <v>32</v>
      </c>
      <c r="I8" s="6">
        <v>74</v>
      </c>
      <c r="J8" s="131">
        <f aca="true" t="shared" si="0" ref="J8:J53">I8+G8+E8</f>
        <v>234</v>
      </c>
      <c r="K8" s="112"/>
      <c r="L8" s="2">
        <v>120</v>
      </c>
    </row>
    <row r="9" spans="1:12" ht="12.75">
      <c r="A9" s="40">
        <v>2</v>
      </c>
      <c r="B9" s="39" t="str">
        <f>полиатлон!B42</f>
        <v>Манышев Алескандр</v>
      </c>
      <c r="C9" s="135" t="s">
        <v>165</v>
      </c>
      <c r="D9" s="2">
        <v>65</v>
      </c>
      <c r="E9" s="90">
        <v>65</v>
      </c>
      <c r="F9" s="2">
        <v>15.25</v>
      </c>
      <c r="G9" s="6">
        <v>70</v>
      </c>
      <c r="H9" s="2">
        <v>42</v>
      </c>
      <c r="I9" s="6">
        <v>87</v>
      </c>
      <c r="J9" s="6">
        <f t="shared" si="0"/>
        <v>222</v>
      </c>
      <c r="K9" s="1"/>
      <c r="L9" s="2">
        <v>108</v>
      </c>
    </row>
    <row r="10" spans="1:12" ht="12.75">
      <c r="A10" s="2">
        <v>3</v>
      </c>
      <c r="B10" s="36" t="str">
        <f>полиатлон!B55</f>
        <v>Аверин Алексей</v>
      </c>
      <c r="C10" s="61" t="s">
        <v>178</v>
      </c>
      <c r="D10" s="2">
        <v>51</v>
      </c>
      <c r="E10" s="90">
        <v>51</v>
      </c>
      <c r="F10" s="2">
        <v>16.5</v>
      </c>
      <c r="G10" s="6">
        <v>58</v>
      </c>
      <c r="H10" s="2">
        <v>23</v>
      </c>
      <c r="I10" s="6">
        <v>56</v>
      </c>
      <c r="J10" s="6">
        <f t="shared" si="0"/>
        <v>165</v>
      </c>
      <c r="K10" s="1"/>
      <c r="L10" s="2">
        <v>98</v>
      </c>
    </row>
    <row r="11" spans="1:12" ht="12.75">
      <c r="A11" s="132">
        <v>4</v>
      </c>
      <c r="B11" s="1" t="str">
        <f>полиатлон!B147</f>
        <v>Сенин Алексей</v>
      </c>
      <c r="C11" s="61" t="s">
        <v>33</v>
      </c>
      <c r="D11" s="2">
        <v>24</v>
      </c>
      <c r="E11" s="90">
        <v>24</v>
      </c>
      <c r="F11" s="2">
        <v>14.35</v>
      </c>
      <c r="G11" s="90">
        <v>79</v>
      </c>
      <c r="H11" s="2">
        <v>24</v>
      </c>
      <c r="I11" s="90">
        <v>58</v>
      </c>
      <c r="J11" s="90">
        <f t="shared" si="0"/>
        <v>161</v>
      </c>
      <c r="K11" s="1"/>
      <c r="L11" s="2">
        <v>90</v>
      </c>
    </row>
    <row r="12" spans="1:12" ht="12.75">
      <c r="A12" s="40">
        <v>5</v>
      </c>
      <c r="B12" s="1" t="str">
        <f>полиатлон!G121</f>
        <v>Дуньков Анатолий</v>
      </c>
      <c r="C12" s="61" t="s">
        <v>238</v>
      </c>
      <c r="D12" s="2">
        <v>6</v>
      </c>
      <c r="E12" s="90">
        <v>6</v>
      </c>
      <c r="F12" s="2">
        <v>14.48</v>
      </c>
      <c r="G12" s="90">
        <v>77</v>
      </c>
      <c r="H12" s="2">
        <v>30</v>
      </c>
      <c r="I12" s="90">
        <v>70</v>
      </c>
      <c r="J12" s="90">
        <f t="shared" si="0"/>
        <v>153</v>
      </c>
      <c r="K12" s="1"/>
      <c r="L12" s="2">
        <v>85</v>
      </c>
    </row>
    <row r="13" spans="1:12" ht="12.75">
      <c r="A13" s="2">
        <v>6</v>
      </c>
      <c r="B13" s="1" t="str">
        <f>полиатлон!B146</f>
        <v>Дрындин Иван</v>
      </c>
      <c r="C13" s="61" t="s">
        <v>33</v>
      </c>
      <c r="D13" s="2">
        <v>29</v>
      </c>
      <c r="E13" s="90">
        <v>29</v>
      </c>
      <c r="F13" s="2">
        <v>14.15</v>
      </c>
      <c r="G13" s="90">
        <v>82</v>
      </c>
      <c r="H13" s="2">
        <v>12</v>
      </c>
      <c r="I13" s="90">
        <v>34</v>
      </c>
      <c r="J13" s="90">
        <f t="shared" si="0"/>
        <v>145</v>
      </c>
      <c r="K13" s="1"/>
      <c r="L13" s="2">
        <v>82</v>
      </c>
    </row>
    <row r="14" spans="1:12" ht="12.75">
      <c r="A14" s="132">
        <v>7</v>
      </c>
      <c r="B14" s="39" t="str">
        <f>полиатлон!G42</f>
        <v>Светкин Владимир</v>
      </c>
      <c r="C14" s="135" t="s">
        <v>44</v>
      </c>
      <c r="D14" s="2">
        <v>22</v>
      </c>
      <c r="E14" s="90">
        <v>22</v>
      </c>
      <c r="F14" s="2">
        <v>16.08</v>
      </c>
      <c r="G14" s="6">
        <v>64</v>
      </c>
      <c r="H14" s="2">
        <v>19</v>
      </c>
      <c r="I14" s="6">
        <v>48</v>
      </c>
      <c r="J14" s="6">
        <f t="shared" si="0"/>
        <v>134</v>
      </c>
      <c r="K14" s="1"/>
      <c r="L14" s="2">
        <v>79</v>
      </c>
    </row>
    <row r="15" spans="1:12" ht="12.75">
      <c r="A15" s="40">
        <v>8</v>
      </c>
      <c r="B15" s="36" t="str">
        <f>полиатлон!B56</f>
        <v>Панькин Сергей</v>
      </c>
      <c r="C15" s="61" t="s">
        <v>178</v>
      </c>
      <c r="D15" s="2">
        <v>50</v>
      </c>
      <c r="E15" s="90">
        <v>50</v>
      </c>
      <c r="F15" s="2">
        <v>21.37</v>
      </c>
      <c r="G15" s="6">
        <v>34</v>
      </c>
      <c r="H15" s="2">
        <v>19</v>
      </c>
      <c r="I15" s="6">
        <v>48</v>
      </c>
      <c r="J15" s="6">
        <f t="shared" si="0"/>
        <v>132</v>
      </c>
      <c r="K15" s="1"/>
      <c r="L15" s="2">
        <v>76</v>
      </c>
    </row>
    <row r="16" spans="1:12" ht="12.75">
      <c r="A16" s="2">
        <v>9</v>
      </c>
      <c r="B16" s="1" t="str">
        <f>полиатлон!B133</f>
        <v>Дасаев Рифат</v>
      </c>
      <c r="C16" s="61" t="s">
        <v>35</v>
      </c>
      <c r="D16" s="2">
        <v>16</v>
      </c>
      <c r="E16" s="90">
        <v>16</v>
      </c>
      <c r="F16" s="2">
        <v>16.52</v>
      </c>
      <c r="G16" s="90">
        <v>58</v>
      </c>
      <c r="H16" s="2">
        <v>20</v>
      </c>
      <c r="I16" s="90">
        <v>50</v>
      </c>
      <c r="J16" s="90">
        <f t="shared" si="0"/>
        <v>124</v>
      </c>
      <c r="K16" s="1"/>
      <c r="L16" s="2">
        <v>74</v>
      </c>
    </row>
    <row r="17" spans="1:12" ht="12.75">
      <c r="A17" s="132">
        <v>10</v>
      </c>
      <c r="B17" s="39" t="str">
        <f>полиатлон!G43</f>
        <v>Модаркин Иван</v>
      </c>
      <c r="C17" s="135" t="s">
        <v>44</v>
      </c>
      <c r="D17" s="2">
        <v>35</v>
      </c>
      <c r="E17" s="90">
        <v>35</v>
      </c>
      <c r="F17" s="2">
        <v>19.21</v>
      </c>
      <c r="G17" s="6">
        <v>42</v>
      </c>
      <c r="H17" s="2">
        <v>16</v>
      </c>
      <c r="I17" s="6">
        <v>42</v>
      </c>
      <c r="J17" s="6">
        <f t="shared" si="0"/>
        <v>119</v>
      </c>
      <c r="K17" s="1"/>
      <c r="L17" s="2">
        <v>72</v>
      </c>
    </row>
    <row r="18" spans="1:12" ht="12.75">
      <c r="A18" s="40">
        <v>11</v>
      </c>
      <c r="B18" s="1" t="str">
        <f>полиатлон!G146</f>
        <v>Масленников Денис</v>
      </c>
      <c r="C18" s="61" t="s">
        <v>265</v>
      </c>
      <c r="D18" s="2">
        <v>14</v>
      </c>
      <c r="E18" s="90">
        <v>14</v>
      </c>
      <c r="F18" s="2">
        <v>15.35</v>
      </c>
      <c r="G18" s="90">
        <v>69</v>
      </c>
      <c r="H18" s="2">
        <v>13</v>
      </c>
      <c r="I18" s="90">
        <v>36</v>
      </c>
      <c r="J18" s="90">
        <f t="shared" si="0"/>
        <v>119</v>
      </c>
      <c r="K18" s="1"/>
      <c r="L18" s="2">
        <v>70</v>
      </c>
    </row>
    <row r="19" spans="1:12" ht="12.75">
      <c r="A19" s="2">
        <v>12</v>
      </c>
      <c r="B19" s="1" t="str">
        <f>полиатлон!B108</f>
        <v>Соколов Максим</v>
      </c>
      <c r="C19" s="61" t="s">
        <v>219</v>
      </c>
      <c r="D19" s="2">
        <v>16</v>
      </c>
      <c r="E19" s="90">
        <v>16</v>
      </c>
      <c r="F19" s="2">
        <v>16.24</v>
      </c>
      <c r="G19" s="90">
        <v>62</v>
      </c>
      <c r="H19" s="2">
        <v>14</v>
      </c>
      <c r="I19" s="90">
        <v>38</v>
      </c>
      <c r="J19" s="90">
        <f t="shared" si="0"/>
        <v>116</v>
      </c>
      <c r="K19" s="1"/>
      <c r="L19" s="2">
        <v>69</v>
      </c>
    </row>
    <row r="20" spans="1:12" ht="12.75">
      <c r="A20" s="132">
        <v>13</v>
      </c>
      <c r="B20" s="1" t="str">
        <f>полиатлон!G134</f>
        <v>Валов Александр</v>
      </c>
      <c r="C20" s="61" t="s">
        <v>256</v>
      </c>
      <c r="D20" s="2">
        <v>22</v>
      </c>
      <c r="E20" s="90">
        <v>22</v>
      </c>
      <c r="F20" s="2">
        <v>19.31</v>
      </c>
      <c r="G20" s="90">
        <v>41</v>
      </c>
      <c r="H20" s="2">
        <v>21</v>
      </c>
      <c r="I20" s="90">
        <v>52</v>
      </c>
      <c r="J20" s="90">
        <f t="shared" si="0"/>
        <v>115</v>
      </c>
      <c r="K20" s="1"/>
      <c r="L20" s="2">
        <v>68</v>
      </c>
    </row>
    <row r="21" spans="1:12" ht="12.75">
      <c r="A21" s="40">
        <v>14</v>
      </c>
      <c r="B21" s="1" t="str">
        <f>полиатлон!G120</f>
        <v>Маленков Александр</v>
      </c>
      <c r="C21" s="61" t="s">
        <v>238</v>
      </c>
      <c r="D21" s="2">
        <v>0</v>
      </c>
      <c r="E21" s="90">
        <v>0</v>
      </c>
      <c r="F21" s="2">
        <v>18.1</v>
      </c>
      <c r="G21" s="90">
        <v>49</v>
      </c>
      <c r="H21" s="2">
        <v>27</v>
      </c>
      <c r="I21" s="90">
        <v>64</v>
      </c>
      <c r="J21" s="90">
        <f t="shared" si="0"/>
        <v>113</v>
      </c>
      <c r="K21" s="1"/>
      <c r="L21" s="2">
        <v>67</v>
      </c>
    </row>
    <row r="22" spans="1:12" ht="12.75">
      <c r="A22" s="2">
        <v>15</v>
      </c>
      <c r="B22" s="1" t="str">
        <f>полиатлон!B68</f>
        <v>Мамонов Александр</v>
      </c>
      <c r="C22" s="61" t="s">
        <v>182</v>
      </c>
      <c r="D22" s="2">
        <v>26</v>
      </c>
      <c r="E22" s="90">
        <v>26</v>
      </c>
      <c r="F22" s="2">
        <v>23.51</v>
      </c>
      <c r="G22" s="90">
        <v>27</v>
      </c>
      <c r="H22" s="2">
        <v>24</v>
      </c>
      <c r="I22" s="90">
        <v>58</v>
      </c>
      <c r="J22" s="90">
        <f t="shared" si="0"/>
        <v>111</v>
      </c>
      <c r="K22" s="1"/>
      <c r="L22" s="2">
        <v>66</v>
      </c>
    </row>
    <row r="23" spans="1:12" ht="12.75">
      <c r="A23" s="132">
        <v>16</v>
      </c>
      <c r="B23" s="39" t="str">
        <f>полиатлон!G4</f>
        <v>Купцов Дмитрий</v>
      </c>
      <c r="C23" s="135" t="s">
        <v>42</v>
      </c>
      <c r="D23" s="35">
        <v>12</v>
      </c>
      <c r="E23" s="90">
        <v>12</v>
      </c>
      <c r="F23" s="35">
        <v>20.21</v>
      </c>
      <c r="G23" s="34">
        <v>38</v>
      </c>
      <c r="H23" s="35">
        <v>25</v>
      </c>
      <c r="I23" s="34">
        <v>60</v>
      </c>
      <c r="J23" s="6">
        <f t="shared" si="0"/>
        <v>110</v>
      </c>
      <c r="K23" s="39"/>
      <c r="L23" s="2">
        <v>65</v>
      </c>
    </row>
    <row r="24" spans="1:12" ht="12.75">
      <c r="A24" s="40">
        <v>17</v>
      </c>
      <c r="B24" s="1" t="str">
        <f>полиатлон!G108</f>
        <v>Стригин Виктор</v>
      </c>
      <c r="C24" s="61" t="s">
        <v>213</v>
      </c>
      <c r="D24" s="2">
        <v>13</v>
      </c>
      <c r="E24" s="90">
        <v>13</v>
      </c>
      <c r="F24" s="2">
        <v>17.18</v>
      </c>
      <c r="G24" s="90">
        <v>55</v>
      </c>
      <c r="H24" s="2">
        <v>16</v>
      </c>
      <c r="I24" s="90">
        <v>42</v>
      </c>
      <c r="J24" s="90">
        <f t="shared" si="0"/>
        <v>110</v>
      </c>
      <c r="K24" s="1"/>
      <c r="L24" s="2">
        <v>64</v>
      </c>
    </row>
    <row r="25" spans="1:12" ht="12.75">
      <c r="A25" s="2">
        <v>18</v>
      </c>
      <c r="B25" s="1" t="str">
        <f>полиатлон!G68</f>
        <v>Адмаев Евгений</v>
      </c>
      <c r="C25" s="61" t="s">
        <v>187</v>
      </c>
      <c r="D25" s="2">
        <v>11</v>
      </c>
      <c r="E25" s="90">
        <v>11</v>
      </c>
      <c r="F25" s="2">
        <v>16.5</v>
      </c>
      <c r="G25" s="90">
        <v>58</v>
      </c>
      <c r="H25" s="2">
        <v>15</v>
      </c>
      <c r="I25" s="90">
        <v>40</v>
      </c>
      <c r="J25" s="90">
        <f t="shared" si="0"/>
        <v>109</v>
      </c>
      <c r="K25" s="1"/>
      <c r="L25" s="2">
        <v>63</v>
      </c>
    </row>
    <row r="26" spans="1:12" ht="12.75">
      <c r="A26" s="132">
        <v>19</v>
      </c>
      <c r="B26" s="1" t="str">
        <f>полиатлон!B82</f>
        <v>Королев Алексей</v>
      </c>
      <c r="C26" s="61" t="s">
        <v>191</v>
      </c>
      <c r="D26" s="2">
        <v>15</v>
      </c>
      <c r="E26" s="90">
        <v>15</v>
      </c>
      <c r="F26" s="2">
        <v>22.56</v>
      </c>
      <c r="G26" s="90">
        <v>30</v>
      </c>
      <c r="H26" s="2">
        <v>26</v>
      </c>
      <c r="I26" s="90">
        <v>62</v>
      </c>
      <c r="J26" s="90">
        <f t="shared" si="0"/>
        <v>107</v>
      </c>
      <c r="K26" s="1"/>
      <c r="L26" s="2">
        <v>62</v>
      </c>
    </row>
    <row r="27" spans="1:12" ht="12.75">
      <c r="A27" s="40">
        <v>20</v>
      </c>
      <c r="B27" s="1" t="str">
        <f>полиатлон!G147</f>
        <v>Тарарутантов Сергей</v>
      </c>
      <c r="C27" s="61" t="s">
        <v>265</v>
      </c>
      <c r="D27" s="2">
        <v>13</v>
      </c>
      <c r="E27" s="90">
        <v>13</v>
      </c>
      <c r="F27" s="2">
        <v>17.11</v>
      </c>
      <c r="G27" s="90">
        <v>56</v>
      </c>
      <c r="H27" s="2">
        <v>13</v>
      </c>
      <c r="I27" s="90">
        <v>36</v>
      </c>
      <c r="J27" s="90">
        <f t="shared" si="0"/>
        <v>105</v>
      </c>
      <c r="K27" s="1"/>
      <c r="L27" s="2">
        <v>61</v>
      </c>
    </row>
    <row r="28" spans="1:12" ht="12.75">
      <c r="A28" s="2">
        <v>21</v>
      </c>
      <c r="B28" s="39" t="str">
        <f>полиатлон!G17</f>
        <v>Коновалов Иван</v>
      </c>
      <c r="C28" s="135" t="s">
        <v>43</v>
      </c>
      <c r="D28" s="40">
        <v>25</v>
      </c>
      <c r="E28" s="90">
        <v>25</v>
      </c>
      <c r="F28" s="40">
        <v>25.38</v>
      </c>
      <c r="G28" s="6">
        <v>23</v>
      </c>
      <c r="H28" s="40">
        <v>22</v>
      </c>
      <c r="I28" s="6">
        <v>54</v>
      </c>
      <c r="J28" s="6">
        <f t="shared" si="0"/>
        <v>102</v>
      </c>
      <c r="K28" s="25"/>
      <c r="L28" s="2">
        <v>60</v>
      </c>
    </row>
    <row r="29" spans="1:12" ht="12.75">
      <c r="A29" s="132">
        <v>22</v>
      </c>
      <c r="B29" s="39" t="str">
        <f>полиатлон!B29</f>
        <v>Гуськов Сергей</v>
      </c>
      <c r="C29" s="135" t="s">
        <v>136</v>
      </c>
      <c r="D29" s="40">
        <v>3</v>
      </c>
      <c r="E29" s="90">
        <v>3</v>
      </c>
      <c r="F29" s="40">
        <v>16.27</v>
      </c>
      <c r="G29" s="6">
        <v>61</v>
      </c>
      <c r="H29" s="40">
        <v>12</v>
      </c>
      <c r="I29" s="6">
        <v>34</v>
      </c>
      <c r="J29" s="6">
        <f t="shared" si="0"/>
        <v>98</v>
      </c>
      <c r="K29" s="25"/>
      <c r="L29" s="2">
        <v>59</v>
      </c>
    </row>
    <row r="30" spans="1:12" ht="12.75">
      <c r="A30" s="40">
        <v>23</v>
      </c>
      <c r="B30" s="39" t="str">
        <f>полиатлон!B17</f>
        <v>Абросимов Артем</v>
      </c>
      <c r="C30" s="135" t="s">
        <v>140</v>
      </c>
      <c r="D30" s="40">
        <v>0</v>
      </c>
      <c r="E30" s="90">
        <v>0</v>
      </c>
      <c r="F30" s="40">
        <v>17.13</v>
      </c>
      <c r="G30" s="6">
        <v>55</v>
      </c>
      <c r="H30" s="40">
        <v>16</v>
      </c>
      <c r="I30" s="6">
        <v>42</v>
      </c>
      <c r="J30" s="6">
        <f t="shared" si="0"/>
        <v>97</v>
      </c>
      <c r="K30" s="25"/>
      <c r="L30" s="2">
        <v>58</v>
      </c>
    </row>
    <row r="31" spans="1:12" ht="12.75">
      <c r="A31" s="2">
        <v>24</v>
      </c>
      <c r="B31" s="1" t="str">
        <f>полиатлон!G107</f>
        <v>Воронин Игорь</v>
      </c>
      <c r="C31" s="61" t="s">
        <v>213</v>
      </c>
      <c r="D31" s="2">
        <v>12</v>
      </c>
      <c r="E31" s="90">
        <v>12</v>
      </c>
      <c r="F31" s="2">
        <v>20.11</v>
      </c>
      <c r="G31" s="90">
        <v>39</v>
      </c>
      <c r="H31" s="2">
        <v>16</v>
      </c>
      <c r="I31" s="90">
        <v>42</v>
      </c>
      <c r="J31" s="90">
        <f t="shared" si="0"/>
        <v>93</v>
      </c>
      <c r="K31" s="1"/>
      <c r="L31" s="2">
        <v>57</v>
      </c>
    </row>
    <row r="32" spans="1:12" ht="12.75">
      <c r="A32" s="132">
        <v>25</v>
      </c>
      <c r="B32" s="39" t="str">
        <f>полиатлон!B30</f>
        <v>Агеев Вячеслав</v>
      </c>
      <c r="C32" s="135" t="s">
        <v>136</v>
      </c>
      <c r="D32" s="40">
        <v>9</v>
      </c>
      <c r="E32" s="90">
        <v>9</v>
      </c>
      <c r="F32" s="40">
        <v>17.55</v>
      </c>
      <c r="G32" s="6">
        <v>50</v>
      </c>
      <c r="H32" s="40">
        <v>11</v>
      </c>
      <c r="I32" s="6">
        <v>31</v>
      </c>
      <c r="J32" s="6">
        <f t="shared" si="0"/>
        <v>90</v>
      </c>
      <c r="K32" s="25"/>
      <c r="L32" s="2">
        <v>56</v>
      </c>
    </row>
    <row r="33" spans="1:12" ht="12.75">
      <c r="A33" s="40">
        <v>26</v>
      </c>
      <c r="B33" s="39" t="str">
        <f>полиатлон!G30</f>
        <v>Дюкин Алексей</v>
      </c>
      <c r="C33" s="135" t="s">
        <v>34</v>
      </c>
      <c r="D33" s="40">
        <v>16</v>
      </c>
      <c r="E33" s="90">
        <v>16</v>
      </c>
      <c r="F33" s="40">
        <v>19.05</v>
      </c>
      <c r="G33" s="6">
        <v>43</v>
      </c>
      <c r="H33" s="40">
        <v>11</v>
      </c>
      <c r="I33" s="6">
        <v>31</v>
      </c>
      <c r="J33" s="6">
        <f t="shared" si="0"/>
        <v>90</v>
      </c>
      <c r="K33" s="25"/>
      <c r="L33" s="2">
        <v>55</v>
      </c>
    </row>
    <row r="34" spans="1:12" ht="12.75">
      <c r="A34" s="2">
        <v>27</v>
      </c>
      <c r="B34" s="39" t="str">
        <f>полиатлон!B18</f>
        <v>Жарков Алексей</v>
      </c>
      <c r="C34" s="135" t="s">
        <v>140</v>
      </c>
      <c r="D34" s="40">
        <v>0</v>
      </c>
      <c r="E34" s="90"/>
      <c r="F34" s="40">
        <v>18.58</v>
      </c>
      <c r="G34" s="6">
        <v>44</v>
      </c>
      <c r="H34" s="40">
        <v>17</v>
      </c>
      <c r="I34" s="6">
        <v>44</v>
      </c>
      <c r="J34" s="6">
        <f t="shared" si="0"/>
        <v>88</v>
      </c>
      <c r="K34" s="25"/>
      <c r="L34" s="2">
        <v>54</v>
      </c>
    </row>
    <row r="35" spans="1:12" ht="12.75">
      <c r="A35" s="132">
        <v>28</v>
      </c>
      <c r="B35" s="39" t="str">
        <f>полиатлон!B5</f>
        <v>Калинкин Александр</v>
      </c>
      <c r="C35" s="135" t="s">
        <v>106</v>
      </c>
      <c r="D35" s="40">
        <v>25</v>
      </c>
      <c r="E35" s="90">
        <v>25</v>
      </c>
      <c r="F35" s="40">
        <v>25.45</v>
      </c>
      <c r="G35" s="6">
        <v>22</v>
      </c>
      <c r="H35" s="40">
        <v>14</v>
      </c>
      <c r="I35" s="6">
        <v>38</v>
      </c>
      <c r="J35" s="6">
        <f t="shared" si="0"/>
        <v>85</v>
      </c>
      <c r="K35" s="25"/>
      <c r="L35" s="2">
        <v>53</v>
      </c>
    </row>
    <row r="36" spans="1:12" ht="12.75">
      <c r="A36" s="40">
        <v>29</v>
      </c>
      <c r="B36" s="1" t="str">
        <f>полиатлон!B121</f>
        <v>Бителев Василий</v>
      </c>
      <c r="C36" s="61" t="s">
        <v>41</v>
      </c>
      <c r="D36" s="2">
        <v>16</v>
      </c>
      <c r="E36" s="90">
        <v>16</v>
      </c>
      <c r="F36" s="2">
        <v>23.05</v>
      </c>
      <c r="G36" s="90">
        <v>29</v>
      </c>
      <c r="H36" s="2">
        <v>15</v>
      </c>
      <c r="I36" s="90">
        <v>40</v>
      </c>
      <c r="J36" s="90">
        <f t="shared" si="0"/>
        <v>85</v>
      </c>
      <c r="K36" s="1"/>
      <c r="L36" s="2">
        <v>52</v>
      </c>
    </row>
    <row r="37" spans="1:12" ht="12.75">
      <c r="A37" s="2">
        <v>30</v>
      </c>
      <c r="B37" s="39" t="str">
        <f>полиатлон!B4</f>
        <v>Косолапов Александр</v>
      </c>
      <c r="C37" s="135" t="s">
        <v>106</v>
      </c>
      <c r="D37" s="40">
        <v>16</v>
      </c>
      <c r="E37" s="90">
        <v>16</v>
      </c>
      <c r="F37" s="40">
        <v>24.49</v>
      </c>
      <c r="G37" s="6">
        <v>25</v>
      </c>
      <c r="H37" s="40">
        <v>16</v>
      </c>
      <c r="I37" s="6">
        <v>42</v>
      </c>
      <c r="J37" s="6">
        <f t="shared" si="0"/>
        <v>83</v>
      </c>
      <c r="K37" s="25"/>
      <c r="L37" s="2">
        <v>51</v>
      </c>
    </row>
    <row r="38" spans="1:12" ht="12.75">
      <c r="A38" s="132">
        <v>31</v>
      </c>
      <c r="B38" s="36" t="s">
        <v>311</v>
      </c>
      <c r="C38" s="61" t="s">
        <v>187</v>
      </c>
      <c r="D38" s="2">
        <v>11</v>
      </c>
      <c r="E38" s="90">
        <v>11</v>
      </c>
      <c r="F38" s="2">
        <v>19.46</v>
      </c>
      <c r="G38" s="90">
        <v>40</v>
      </c>
      <c r="H38" s="2">
        <v>11</v>
      </c>
      <c r="I38" s="90">
        <v>31</v>
      </c>
      <c r="J38" s="90">
        <f t="shared" si="0"/>
        <v>82</v>
      </c>
      <c r="K38" s="1"/>
      <c r="L38" s="2">
        <v>50</v>
      </c>
    </row>
    <row r="39" spans="1:12" ht="12.75">
      <c r="A39" s="40">
        <v>32</v>
      </c>
      <c r="B39" s="1" t="str">
        <f>полиатлон!B134</f>
        <v>Дасаев Наиль</v>
      </c>
      <c r="C39" s="61" t="s">
        <v>35</v>
      </c>
      <c r="D39" s="2">
        <v>25</v>
      </c>
      <c r="E39" s="90">
        <v>25</v>
      </c>
      <c r="F39" s="2">
        <v>24.15</v>
      </c>
      <c r="G39" s="90">
        <v>26</v>
      </c>
      <c r="H39" s="2">
        <v>11</v>
      </c>
      <c r="I39" s="90">
        <v>31</v>
      </c>
      <c r="J39" s="90">
        <f t="shared" si="0"/>
        <v>82</v>
      </c>
      <c r="K39" s="1"/>
      <c r="L39" s="2">
        <v>49</v>
      </c>
    </row>
    <row r="40" spans="1:12" ht="12.75">
      <c r="A40" s="2">
        <v>33</v>
      </c>
      <c r="B40" s="1" t="str">
        <f>полиатлон!G133</f>
        <v>Миронов Сергей</v>
      </c>
      <c r="C40" s="61" t="s">
        <v>256</v>
      </c>
      <c r="D40" s="2">
        <v>3</v>
      </c>
      <c r="E40" s="90">
        <v>3</v>
      </c>
      <c r="F40" s="2">
        <v>19.45</v>
      </c>
      <c r="G40" s="90">
        <v>41</v>
      </c>
      <c r="H40" s="2">
        <v>14</v>
      </c>
      <c r="I40" s="90">
        <v>38</v>
      </c>
      <c r="J40" s="90">
        <f t="shared" si="0"/>
        <v>82</v>
      </c>
      <c r="K40" s="1"/>
      <c r="L40" s="2">
        <v>48</v>
      </c>
    </row>
    <row r="41" spans="1:12" ht="12.75">
      <c r="A41" s="132">
        <v>34</v>
      </c>
      <c r="B41" s="1" t="str">
        <f>полиатлон!B160</f>
        <v>Юдаев Александр</v>
      </c>
      <c r="C41" s="61" t="s">
        <v>199</v>
      </c>
      <c r="D41" s="2">
        <v>0</v>
      </c>
      <c r="E41" s="90">
        <v>0</v>
      </c>
      <c r="F41" s="2">
        <v>19.55</v>
      </c>
      <c r="G41" s="90">
        <v>40</v>
      </c>
      <c r="H41" s="2">
        <v>15</v>
      </c>
      <c r="I41" s="90">
        <v>40</v>
      </c>
      <c r="J41" s="90">
        <f t="shared" si="0"/>
        <v>80</v>
      </c>
      <c r="K41" s="1"/>
      <c r="L41" s="2">
        <v>47</v>
      </c>
    </row>
    <row r="42" spans="1:12" ht="12.75">
      <c r="A42" s="40">
        <v>35</v>
      </c>
      <c r="B42" s="1" t="str">
        <f>полиатлон!B159</f>
        <v>Чабан Дмитрий</v>
      </c>
      <c r="C42" s="61" t="s">
        <v>199</v>
      </c>
      <c r="D42" s="2">
        <v>3</v>
      </c>
      <c r="E42" s="90">
        <v>3</v>
      </c>
      <c r="F42" s="2">
        <v>19.3</v>
      </c>
      <c r="G42" s="90">
        <v>42</v>
      </c>
      <c r="H42" s="2">
        <v>12</v>
      </c>
      <c r="I42" s="90">
        <v>34</v>
      </c>
      <c r="J42" s="90">
        <f t="shared" si="0"/>
        <v>79</v>
      </c>
      <c r="K42" s="1"/>
      <c r="L42" s="2">
        <v>46</v>
      </c>
    </row>
    <row r="43" spans="1:12" ht="12.75">
      <c r="A43" s="2">
        <v>36</v>
      </c>
      <c r="B43" s="39" t="str">
        <f>полиатлон!G5</f>
        <v>Гуськов Сергей</v>
      </c>
      <c r="C43" s="135" t="s">
        <v>42</v>
      </c>
      <c r="D43" s="40">
        <v>14</v>
      </c>
      <c r="E43" s="90">
        <v>14</v>
      </c>
      <c r="F43" s="40">
        <v>24.25</v>
      </c>
      <c r="G43" s="6">
        <v>26</v>
      </c>
      <c r="H43" s="40">
        <v>14</v>
      </c>
      <c r="I43" s="6">
        <v>38</v>
      </c>
      <c r="J43" s="6">
        <f t="shared" si="0"/>
        <v>78</v>
      </c>
      <c r="K43" s="25"/>
      <c r="L43" s="2">
        <v>45</v>
      </c>
    </row>
    <row r="44" spans="1:12" ht="12.75">
      <c r="A44" s="132">
        <v>37</v>
      </c>
      <c r="B44" s="36" t="str">
        <f>полиатлон!G55</f>
        <v>Гуркин Геннадий</v>
      </c>
      <c r="C44" s="61" t="s">
        <v>179</v>
      </c>
      <c r="D44" s="2">
        <v>24</v>
      </c>
      <c r="E44" s="90">
        <v>24</v>
      </c>
      <c r="F44" s="2">
        <v>31.44</v>
      </c>
      <c r="G44" s="6">
        <v>12</v>
      </c>
      <c r="H44" s="2">
        <v>16</v>
      </c>
      <c r="I44" s="6">
        <v>42</v>
      </c>
      <c r="J44" s="6">
        <f t="shared" si="0"/>
        <v>78</v>
      </c>
      <c r="K44" s="1"/>
      <c r="L44" s="2">
        <v>44</v>
      </c>
    </row>
    <row r="45" spans="1:12" ht="12.75">
      <c r="A45" s="40">
        <v>38</v>
      </c>
      <c r="B45" s="1" t="str">
        <f>полиатлон!B81</f>
        <v>Князев Александр</v>
      </c>
      <c r="C45" s="61" t="s">
        <v>191</v>
      </c>
      <c r="D45" s="2">
        <v>2</v>
      </c>
      <c r="E45" s="90">
        <v>2</v>
      </c>
      <c r="F45" s="2">
        <v>23.03</v>
      </c>
      <c r="G45" s="90">
        <v>29</v>
      </c>
      <c r="H45" s="2">
        <v>14</v>
      </c>
      <c r="I45" s="90">
        <v>38</v>
      </c>
      <c r="J45" s="90">
        <f t="shared" si="0"/>
        <v>69</v>
      </c>
      <c r="K45" s="1"/>
      <c r="L45" s="2">
        <v>43</v>
      </c>
    </row>
    <row r="46" spans="1:12" ht="12.75">
      <c r="A46" s="2">
        <v>39</v>
      </c>
      <c r="B46" s="1" t="str">
        <f>полиатлон!B120</f>
        <v>Бузин Сергей</v>
      </c>
      <c r="C46" s="61" t="s">
        <v>41</v>
      </c>
      <c r="D46" s="2">
        <v>24</v>
      </c>
      <c r="E46" s="90">
        <v>24</v>
      </c>
      <c r="F46" s="2">
        <v>35.03</v>
      </c>
      <c r="G46" s="90">
        <v>8</v>
      </c>
      <c r="H46" s="2">
        <v>12</v>
      </c>
      <c r="I46" s="90">
        <v>34</v>
      </c>
      <c r="J46" s="90">
        <f t="shared" si="0"/>
        <v>66</v>
      </c>
      <c r="K46" s="1"/>
      <c r="L46" s="2">
        <v>42</v>
      </c>
    </row>
    <row r="47" spans="1:12" ht="12.75">
      <c r="A47" s="132">
        <v>40</v>
      </c>
      <c r="B47" s="1" t="str">
        <f>полиатлон!B69</f>
        <v>Зоткин Анатолий</v>
      </c>
      <c r="C47" s="61" t="s">
        <v>182</v>
      </c>
      <c r="D47" s="2">
        <v>15</v>
      </c>
      <c r="E47" s="90">
        <v>15</v>
      </c>
      <c r="F47" s="2">
        <v>31.1</v>
      </c>
      <c r="G47" s="90">
        <v>13</v>
      </c>
      <c r="H47" s="2">
        <v>13</v>
      </c>
      <c r="I47" s="90">
        <v>36</v>
      </c>
      <c r="J47" s="90">
        <f t="shared" si="0"/>
        <v>64</v>
      </c>
      <c r="K47" s="1"/>
      <c r="L47" s="2">
        <v>41</v>
      </c>
    </row>
    <row r="48" spans="1:12" ht="12.75">
      <c r="A48" s="40">
        <v>41</v>
      </c>
      <c r="B48" s="1" t="str">
        <f>полиатлон!B94</f>
        <v>Бранченков Роман</v>
      </c>
      <c r="C48" s="61" t="s">
        <v>214</v>
      </c>
      <c r="D48" s="2">
        <v>0</v>
      </c>
      <c r="E48" s="90">
        <v>0</v>
      </c>
      <c r="F48" s="2">
        <v>25.48</v>
      </c>
      <c r="G48" s="90">
        <v>22</v>
      </c>
      <c r="H48" s="2">
        <v>16</v>
      </c>
      <c r="I48" s="90">
        <v>42</v>
      </c>
      <c r="J48" s="90">
        <f t="shared" si="0"/>
        <v>64</v>
      </c>
      <c r="K48" s="1"/>
      <c r="L48" s="2">
        <v>40</v>
      </c>
    </row>
    <row r="49" spans="1:12" ht="12.75">
      <c r="A49" s="2">
        <v>42</v>
      </c>
      <c r="B49" s="1" t="str">
        <f>полиатлон!B107</f>
        <v>Силин Виталий</v>
      </c>
      <c r="C49" s="61" t="s">
        <v>219</v>
      </c>
      <c r="D49" s="2">
        <v>0</v>
      </c>
      <c r="E49" s="90">
        <v>0</v>
      </c>
      <c r="F49" s="2">
        <v>0</v>
      </c>
      <c r="G49" s="90"/>
      <c r="H49" s="2">
        <v>19</v>
      </c>
      <c r="I49" s="90">
        <v>48</v>
      </c>
      <c r="J49" s="90">
        <f t="shared" si="0"/>
        <v>48</v>
      </c>
      <c r="K49" s="1"/>
      <c r="L49" s="2">
        <v>39</v>
      </c>
    </row>
    <row r="50" spans="1:12" ht="12.75">
      <c r="A50" s="132">
        <v>43</v>
      </c>
      <c r="B50" s="1" t="str">
        <f>полиатлон!G160</f>
        <v>Никишов Владимир</v>
      </c>
      <c r="C50" s="61" t="s">
        <v>284</v>
      </c>
      <c r="D50" s="2">
        <v>4</v>
      </c>
      <c r="E50" s="90">
        <v>4</v>
      </c>
      <c r="F50" s="2">
        <v>25.56</v>
      </c>
      <c r="G50" s="90">
        <v>22</v>
      </c>
      <c r="H50" s="2">
        <v>8</v>
      </c>
      <c r="I50" s="90">
        <v>22</v>
      </c>
      <c r="J50" s="90">
        <f t="shared" si="0"/>
        <v>48</v>
      </c>
      <c r="K50" s="1"/>
      <c r="L50" s="2">
        <v>38</v>
      </c>
    </row>
    <row r="51" spans="1:12" ht="12.75">
      <c r="A51" s="40">
        <v>44</v>
      </c>
      <c r="B51" s="1" t="str">
        <f>полиатлон!G159</f>
        <v>Шиндеркин Алик</v>
      </c>
      <c r="C51" s="61" t="s">
        <v>284</v>
      </c>
      <c r="D51" s="2">
        <v>6</v>
      </c>
      <c r="E51" s="90">
        <v>6</v>
      </c>
      <c r="F51" s="2">
        <v>27.2</v>
      </c>
      <c r="G51" s="90">
        <v>19</v>
      </c>
      <c r="H51" s="2">
        <v>8</v>
      </c>
      <c r="I51" s="90">
        <v>22</v>
      </c>
      <c r="J51" s="90">
        <f t="shared" si="0"/>
        <v>47</v>
      </c>
      <c r="K51" s="1"/>
      <c r="L51" s="2">
        <v>37</v>
      </c>
    </row>
    <row r="52" spans="1:12" ht="12.75">
      <c r="A52" s="2">
        <v>45</v>
      </c>
      <c r="B52" s="39" t="str">
        <f>полиатлон!G18</f>
        <v>Якушев Виктор</v>
      </c>
      <c r="C52" s="135" t="s">
        <v>43</v>
      </c>
      <c r="D52" s="40">
        <v>14</v>
      </c>
      <c r="E52" s="90">
        <v>14</v>
      </c>
      <c r="F52" s="40">
        <v>40.12</v>
      </c>
      <c r="G52" s="6">
        <v>3</v>
      </c>
      <c r="H52" s="40">
        <v>6</v>
      </c>
      <c r="I52" s="6">
        <v>16</v>
      </c>
      <c r="J52" s="6">
        <f t="shared" si="0"/>
        <v>33</v>
      </c>
      <c r="K52" s="25"/>
      <c r="L52" s="2">
        <v>36</v>
      </c>
    </row>
    <row r="53" spans="1:12" ht="12.75">
      <c r="A53" s="132">
        <v>46</v>
      </c>
      <c r="B53" s="39" t="str">
        <f>полиатлон!G29</f>
        <v>Исляев Шамиль</v>
      </c>
      <c r="C53" s="135" t="s">
        <v>34</v>
      </c>
      <c r="D53" s="40">
        <v>0</v>
      </c>
      <c r="E53" s="90">
        <v>0</v>
      </c>
      <c r="F53" s="40">
        <v>0</v>
      </c>
      <c r="G53" s="6"/>
      <c r="H53" s="40">
        <v>5</v>
      </c>
      <c r="I53" s="6">
        <v>13</v>
      </c>
      <c r="J53" s="6">
        <f t="shared" si="0"/>
        <v>13</v>
      </c>
      <c r="K53" s="25"/>
      <c r="L53" s="2">
        <v>35</v>
      </c>
    </row>
  </sheetData>
  <sheetProtection/>
  <mergeCells count="11">
    <mergeCell ref="J5:J7"/>
    <mergeCell ref="A1:K1"/>
    <mergeCell ref="D5:E6"/>
    <mergeCell ref="A2:J2"/>
    <mergeCell ref="C3:G3"/>
    <mergeCell ref="F5:G6"/>
    <mergeCell ref="H5:I6"/>
    <mergeCell ref="A5:A7"/>
    <mergeCell ref="B5:B7"/>
    <mergeCell ref="C5:C7"/>
    <mergeCell ref="K5:K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69"/>
  <sheetViews>
    <sheetView zoomScalePageLayoutView="0" workbookViewId="0" topLeftCell="A18">
      <selection activeCell="A4" sqref="A4:G49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114</v>
      </c>
      <c r="E5" s="13"/>
      <c r="G5" s="13"/>
    </row>
    <row r="6" spans="4:5" ht="12.75">
      <c r="D6" s="80" t="s">
        <v>105</v>
      </c>
      <c r="E6" s="80" t="s">
        <v>133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1"/>
      <c r="B10" s="1">
        <v>225</v>
      </c>
      <c r="C10" s="1" t="str">
        <f>полиатлон!G49</f>
        <v>Игнашкина Олеся</v>
      </c>
      <c r="D10" s="38" t="s">
        <v>44</v>
      </c>
      <c r="E10" s="84">
        <v>0.012604166666666666</v>
      </c>
      <c r="F10" s="83">
        <v>0.004861111111111111</v>
      </c>
      <c r="G10" s="84">
        <f aca="true" t="shared" si="0" ref="G10:G49">E10-F10</f>
        <v>0.007743055555555555</v>
      </c>
      <c r="H10" s="1"/>
    </row>
    <row r="11" spans="1:8" ht="12.75">
      <c r="A11" s="1"/>
      <c r="B11" s="1">
        <v>201</v>
      </c>
      <c r="C11" s="36" t="s">
        <v>430</v>
      </c>
      <c r="D11" s="38" t="s">
        <v>44</v>
      </c>
      <c r="E11" s="84">
        <v>0.01</v>
      </c>
      <c r="F11" s="83">
        <v>0.0020833333333333333</v>
      </c>
      <c r="G11" s="84">
        <f t="shared" si="0"/>
        <v>0.007916666666666667</v>
      </c>
      <c r="H11" s="1"/>
    </row>
    <row r="12" spans="1:8" ht="12.75">
      <c r="A12" s="1"/>
      <c r="B12" s="1">
        <v>230</v>
      </c>
      <c r="C12" s="1" t="str">
        <f>полиатлон!B49</f>
        <v>Асташкина Оксана</v>
      </c>
      <c r="D12" s="38" t="s">
        <v>165</v>
      </c>
      <c r="E12" s="84">
        <v>0.014432870370370372</v>
      </c>
      <c r="F12" s="83">
        <v>0.005555555555555556</v>
      </c>
      <c r="G12" s="84">
        <f t="shared" si="0"/>
        <v>0.008877314814814817</v>
      </c>
      <c r="H12" s="1"/>
    </row>
    <row r="13" spans="1:8" ht="12.75">
      <c r="A13" s="1"/>
      <c r="B13" s="1">
        <v>108</v>
      </c>
      <c r="C13" s="1" t="str">
        <f>полиатлон!B48</f>
        <v>Пичугина Оксана</v>
      </c>
      <c r="D13" s="38" t="s">
        <v>165</v>
      </c>
      <c r="E13" s="84">
        <v>0.010324074074074074</v>
      </c>
      <c r="F13" s="83">
        <v>0.001388888888888889</v>
      </c>
      <c r="G13" s="84">
        <f t="shared" si="0"/>
        <v>0.008935185185185185</v>
      </c>
      <c r="H13" s="1"/>
    </row>
    <row r="14" spans="1:8" ht="12.75">
      <c r="A14" s="1"/>
      <c r="B14" s="1">
        <v>238</v>
      </c>
      <c r="C14" s="36" t="s">
        <v>435</v>
      </c>
      <c r="D14" s="38" t="s">
        <v>33</v>
      </c>
      <c r="E14" s="84">
        <v>0.016006944444444445</v>
      </c>
      <c r="F14" s="83">
        <v>0.006944444444444444</v>
      </c>
      <c r="G14" s="84">
        <f t="shared" si="0"/>
        <v>0.009062500000000001</v>
      </c>
      <c r="H14" s="1"/>
    </row>
    <row r="15" spans="1:8" ht="12.75">
      <c r="A15" s="1"/>
      <c r="B15" s="1">
        <v>106</v>
      </c>
      <c r="C15" s="1" t="str">
        <f>полиатлон!B114</f>
        <v>Аравина Марина</v>
      </c>
      <c r="D15" s="38" t="s">
        <v>219</v>
      </c>
      <c r="E15" s="84">
        <v>0.01019675925925926</v>
      </c>
      <c r="F15" s="83">
        <v>0.0010416666666666667</v>
      </c>
      <c r="G15" s="84">
        <f t="shared" si="0"/>
        <v>0.009155092592592593</v>
      </c>
      <c r="H15" s="1"/>
    </row>
    <row r="16" spans="1:8" ht="12.75">
      <c r="A16" s="1"/>
      <c r="B16" s="1">
        <v>212</v>
      </c>
      <c r="C16" s="36" t="s">
        <v>432</v>
      </c>
      <c r="D16" s="38" t="s">
        <v>219</v>
      </c>
      <c r="E16" s="84">
        <v>0.013078703703703703</v>
      </c>
      <c r="F16" s="83">
        <v>0.0038194444444444443</v>
      </c>
      <c r="G16" s="84">
        <f t="shared" si="0"/>
        <v>0.009259259259259259</v>
      </c>
      <c r="H16" s="1"/>
    </row>
    <row r="17" spans="1:8" ht="12.75">
      <c r="A17" s="1"/>
      <c r="B17" s="1">
        <v>214</v>
      </c>
      <c r="C17" s="36" t="s">
        <v>295</v>
      </c>
      <c r="D17" s="38" t="s">
        <v>33</v>
      </c>
      <c r="E17" s="84">
        <v>0.013703703703703704</v>
      </c>
      <c r="F17" s="83">
        <v>0.004166666666666667</v>
      </c>
      <c r="G17" s="84">
        <f t="shared" si="0"/>
        <v>0.009537037037037038</v>
      </c>
      <c r="H17" s="1"/>
    </row>
    <row r="18" spans="1:8" ht="12.75">
      <c r="A18" s="1"/>
      <c r="B18" s="1">
        <v>110</v>
      </c>
      <c r="C18" s="36" t="s">
        <v>298</v>
      </c>
      <c r="D18" s="38" t="s">
        <v>140</v>
      </c>
      <c r="E18" s="84">
        <v>0.011516203703703702</v>
      </c>
      <c r="F18" s="83">
        <v>0.001736111111111111</v>
      </c>
      <c r="G18" s="84">
        <f t="shared" si="0"/>
        <v>0.00978009259259259</v>
      </c>
      <c r="H18" s="1"/>
    </row>
    <row r="19" spans="1:8" ht="12.75">
      <c r="A19" s="1"/>
      <c r="B19" s="1">
        <v>215</v>
      </c>
      <c r="C19" s="1" t="str">
        <f>полиатлон!G152</f>
        <v>Масленникова Дарья</v>
      </c>
      <c r="D19" s="38" t="s">
        <v>265</v>
      </c>
      <c r="E19" s="84">
        <v>0.014571759259259258</v>
      </c>
      <c r="F19" s="83">
        <v>0.004166666666666667</v>
      </c>
      <c r="G19" s="84">
        <f t="shared" si="0"/>
        <v>0.01040509259259259</v>
      </c>
      <c r="H19" s="1"/>
    </row>
    <row r="20" spans="1:8" ht="12.75">
      <c r="A20" s="1"/>
      <c r="B20" s="1">
        <v>228</v>
      </c>
      <c r="C20" s="1" t="str">
        <f>полиатлон!B88</f>
        <v>Гудкова Юлия</v>
      </c>
      <c r="D20" s="38" t="s">
        <v>191</v>
      </c>
      <c r="E20" s="84">
        <v>0.015868055555555555</v>
      </c>
      <c r="F20" s="83">
        <v>0.005208333333333333</v>
      </c>
      <c r="G20" s="84">
        <f t="shared" si="0"/>
        <v>0.010659722222222223</v>
      </c>
      <c r="H20" s="1"/>
    </row>
    <row r="21" spans="1:8" ht="12.75">
      <c r="A21" s="1"/>
      <c r="B21" s="1">
        <v>204</v>
      </c>
      <c r="C21" s="1" t="str">
        <f>полиатлон!B87</f>
        <v>Фролова Мария</v>
      </c>
      <c r="D21" s="38" t="s">
        <v>191</v>
      </c>
      <c r="E21" s="84">
        <v>0.013287037037037036</v>
      </c>
      <c r="F21" s="83">
        <v>0.0024305555555555556</v>
      </c>
      <c r="G21" s="84">
        <f t="shared" si="0"/>
        <v>0.01085648148148148</v>
      </c>
      <c r="H21" s="1"/>
    </row>
    <row r="22" spans="1:8" ht="12.75">
      <c r="A22" s="1"/>
      <c r="B22" s="1">
        <v>211</v>
      </c>
      <c r="C22" s="1" t="str">
        <f>полиатлон!G113</f>
        <v>Стригина Наталья</v>
      </c>
      <c r="D22" s="38" t="s">
        <v>213</v>
      </c>
      <c r="E22" s="84">
        <v>0.014710648148148148</v>
      </c>
      <c r="F22" s="83">
        <v>0.0038194444444444443</v>
      </c>
      <c r="G22" s="84">
        <f t="shared" si="0"/>
        <v>0.010891203703703703</v>
      </c>
      <c r="H22" s="1"/>
    </row>
    <row r="23" spans="1:8" ht="12.75">
      <c r="A23" s="1"/>
      <c r="B23" s="1">
        <v>103</v>
      </c>
      <c r="C23" s="1" t="str">
        <f>полиатлон!B35</f>
        <v>Видяева Анна</v>
      </c>
      <c r="D23" s="38" t="s">
        <v>136</v>
      </c>
      <c r="E23" s="84">
        <v>0.011712962962962965</v>
      </c>
      <c r="F23" s="83">
        <v>0.0006944444444444445</v>
      </c>
      <c r="G23" s="84">
        <f t="shared" si="0"/>
        <v>0.011018518518518521</v>
      </c>
      <c r="H23" s="1"/>
    </row>
    <row r="24" spans="1:8" ht="12.75">
      <c r="A24" s="1"/>
      <c r="B24" s="1">
        <v>236</v>
      </c>
      <c r="C24" s="1" t="str">
        <f>полиатлон!G114</f>
        <v>Бровкина Лариса</v>
      </c>
      <c r="D24" s="38" t="s">
        <v>213</v>
      </c>
      <c r="E24" s="84">
        <v>0.017662037037037035</v>
      </c>
      <c r="F24" s="83">
        <v>0.006597222222222222</v>
      </c>
      <c r="G24" s="84">
        <f t="shared" si="0"/>
        <v>0.011064814814814812</v>
      </c>
      <c r="H24" s="1"/>
    </row>
    <row r="25" spans="1:8" ht="12.75">
      <c r="A25" s="1"/>
      <c r="B25" s="1">
        <v>203</v>
      </c>
      <c r="C25" s="1" t="str">
        <f>полиатлон!B74</f>
        <v>Костромова Елена</v>
      </c>
      <c r="D25" s="38" t="s">
        <v>182</v>
      </c>
      <c r="E25" s="84">
        <v>0.013645833333333331</v>
      </c>
      <c r="F25" s="83">
        <v>0.0024305555555555556</v>
      </c>
      <c r="G25" s="84">
        <f t="shared" si="0"/>
        <v>0.011215277777777775</v>
      </c>
      <c r="H25" s="1"/>
    </row>
    <row r="26" spans="1:8" ht="12.75">
      <c r="A26" s="1"/>
      <c r="B26" s="1">
        <v>202</v>
      </c>
      <c r="C26" s="1" t="str">
        <f>полиатлон!B36</f>
        <v>Раваева Светлана</v>
      </c>
      <c r="D26" s="38" t="s">
        <v>136</v>
      </c>
      <c r="E26" s="84">
        <v>0.01332175925925926</v>
      </c>
      <c r="F26" s="83">
        <v>0.0020833333333333333</v>
      </c>
      <c r="G26" s="84">
        <f t="shared" si="0"/>
        <v>0.011238425925925928</v>
      </c>
      <c r="H26" s="1"/>
    </row>
    <row r="27" spans="1:8" ht="12.75">
      <c r="A27" s="1"/>
      <c r="B27" s="1">
        <v>104</v>
      </c>
      <c r="C27" s="1" t="str">
        <f>полиатлон!B140</f>
        <v>Кудрякова Наиля</v>
      </c>
      <c r="D27" s="38" t="s">
        <v>35</v>
      </c>
      <c r="E27" s="84">
        <v>0.01230324074074074</v>
      </c>
      <c r="F27" s="83">
        <v>0.0006944444444444445</v>
      </c>
      <c r="G27" s="84">
        <f t="shared" si="0"/>
        <v>0.011608796296296296</v>
      </c>
      <c r="H27" s="1"/>
    </row>
    <row r="28" spans="1:8" ht="12.75">
      <c r="A28" s="1"/>
      <c r="B28" s="1">
        <v>105</v>
      </c>
      <c r="C28" s="36" t="s">
        <v>428</v>
      </c>
      <c r="D28" s="38" t="s">
        <v>187</v>
      </c>
      <c r="E28" s="84">
        <v>0.01269675925925926</v>
      </c>
      <c r="F28" s="83">
        <v>0.0010416666666666667</v>
      </c>
      <c r="G28" s="84">
        <f t="shared" si="0"/>
        <v>0.011655092592592594</v>
      </c>
      <c r="H28" s="1"/>
    </row>
    <row r="29" spans="1:8" ht="12.75">
      <c r="A29" s="1"/>
      <c r="B29" s="1">
        <v>235</v>
      </c>
      <c r="C29" s="1" t="str">
        <f>полиатлон!B75</f>
        <v>Царапкина Кристина</v>
      </c>
      <c r="D29" s="38" t="s">
        <v>182</v>
      </c>
      <c r="E29" s="84">
        <v>0.017905092592592594</v>
      </c>
      <c r="F29" s="83">
        <v>0.0062499999999999995</v>
      </c>
      <c r="G29" s="84">
        <f t="shared" si="0"/>
        <v>0.011655092592592595</v>
      </c>
      <c r="H29" s="1"/>
    </row>
    <row r="30" spans="1:8" ht="12.75">
      <c r="A30" s="1"/>
      <c r="B30" s="1">
        <v>231</v>
      </c>
      <c r="C30" s="36" t="s">
        <v>287</v>
      </c>
      <c r="D30" s="38" t="s">
        <v>140</v>
      </c>
      <c r="E30" s="84">
        <v>0.01769675925925926</v>
      </c>
      <c r="F30" s="83">
        <v>0.005902777777777778</v>
      </c>
      <c r="G30" s="84">
        <f t="shared" si="0"/>
        <v>0.011793981481481482</v>
      </c>
      <c r="H30" s="1"/>
    </row>
    <row r="31" spans="1:8" ht="12.75">
      <c r="A31" s="1"/>
      <c r="B31" s="1">
        <v>234</v>
      </c>
      <c r="C31" s="36" t="s">
        <v>415</v>
      </c>
      <c r="D31" s="38" t="s">
        <v>199</v>
      </c>
      <c r="E31" s="84">
        <v>0.01832175925925926</v>
      </c>
      <c r="F31" s="83">
        <v>0.0062499999999999995</v>
      </c>
      <c r="G31" s="84">
        <f t="shared" si="0"/>
        <v>0.012071759259259261</v>
      </c>
      <c r="H31" s="1"/>
    </row>
    <row r="32" spans="1:8" ht="12.75">
      <c r="A32" s="1"/>
      <c r="B32" s="1">
        <v>209</v>
      </c>
      <c r="C32" s="36" t="s">
        <v>416</v>
      </c>
      <c r="D32" s="38" t="s">
        <v>199</v>
      </c>
      <c r="E32" s="84">
        <v>0.015787037037037037</v>
      </c>
      <c r="F32" s="83">
        <v>0.003472222222222222</v>
      </c>
      <c r="G32" s="84">
        <f t="shared" si="0"/>
        <v>0.012314814814814815</v>
      </c>
      <c r="H32" s="1"/>
    </row>
    <row r="33" spans="1:8" ht="12.75">
      <c r="A33" s="1"/>
      <c r="B33" s="1">
        <v>227</v>
      </c>
      <c r="C33" s="36" t="s">
        <v>433</v>
      </c>
      <c r="D33" s="38" t="s">
        <v>187</v>
      </c>
      <c r="E33" s="84">
        <v>0.017847222222222223</v>
      </c>
      <c r="F33" s="83">
        <v>0.005208333333333333</v>
      </c>
      <c r="G33" s="84">
        <f t="shared" si="0"/>
        <v>0.01263888888888889</v>
      </c>
      <c r="H33" s="1"/>
    </row>
    <row r="34" spans="1:8" ht="12.75">
      <c r="A34" s="1"/>
      <c r="B34" s="1">
        <v>239</v>
      </c>
      <c r="C34" s="1" t="str">
        <f>полиатлон!G153</f>
        <v>Нелюбина Ольга</v>
      </c>
      <c r="D34" s="38" t="s">
        <v>265</v>
      </c>
      <c r="E34" s="84">
        <v>0.02037037037037037</v>
      </c>
      <c r="F34" s="83">
        <v>0.006944444444444444</v>
      </c>
      <c r="G34" s="84">
        <f t="shared" si="0"/>
        <v>0.013425925925925924</v>
      </c>
      <c r="H34" s="1"/>
    </row>
    <row r="35" spans="1:8" ht="12.75">
      <c r="A35" s="1"/>
      <c r="B35" s="1">
        <v>226</v>
      </c>
      <c r="C35" s="1" t="str">
        <f>полиатлон!B139</f>
        <v>Дасаева Султания</v>
      </c>
      <c r="D35" s="38" t="s">
        <v>35</v>
      </c>
      <c r="E35" s="84">
        <v>0.01851851851851852</v>
      </c>
      <c r="F35" s="83">
        <v>0.004861111111111111</v>
      </c>
      <c r="G35" s="84">
        <f t="shared" si="0"/>
        <v>0.01365740740740741</v>
      </c>
      <c r="H35" s="1"/>
    </row>
    <row r="36" spans="1:9" ht="12.75">
      <c r="A36" s="1"/>
      <c r="B36" s="1">
        <v>216</v>
      </c>
      <c r="C36" s="1" t="str">
        <f>полиатлон!B61</f>
        <v>Овчинникова Галина</v>
      </c>
      <c r="D36" s="38" t="s">
        <v>178</v>
      </c>
      <c r="E36" s="84">
        <v>0.018622685185185183</v>
      </c>
      <c r="F36" s="83">
        <v>0.004513888888888889</v>
      </c>
      <c r="G36" s="84">
        <f t="shared" si="0"/>
        <v>0.014108796296296293</v>
      </c>
      <c r="H36" s="1"/>
      <c r="I36" s="37" t="s">
        <v>613</v>
      </c>
    </row>
    <row r="37" spans="1:8" ht="12.75">
      <c r="A37" s="1"/>
      <c r="B37" s="1">
        <v>208</v>
      </c>
      <c r="C37" s="36" t="s">
        <v>431</v>
      </c>
      <c r="D37" s="38" t="s">
        <v>34</v>
      </c>
      <c r="E37" s="84">
        <v>0.017638888888888888</v>
      </c>
      <c r="F37" s="83">
        <v>0.0031249999999999997</v>
      </c>
      <c r="G37" s="84">
        <f t="shared" si="0"/>
        <v>0.014513888888888889</v>
      </c>
      <c r="H37" s="1"/>
    </row>
    <row r="38" spans="1:8" ht="12.75">
      <c r="A38" s="1"/>
      <c r="B38" s="1">
        <v>237</v>
      </c>
      <c r="C38" s="36" t="s">
        <v>434</v>
      </c>
      <c r="D38" s="38" t="s">
        <v>199</v>
      </c>
      <c r="E38" s="84">
        <v>0.021597222222222223</v>
      </c>
      <c r="F38" s="83">
        <v>0.006597222222222222</v>
      </c>
      <c r="G38" s="84">
        <f t="shared" si="0"/>
        <v>0.015</v>
      </c>
      <c r="H38" s="1"/>
    </row>
    <row r="39" spans="1:8" ht="12.75">
      <c r="A39" s="1"/>
      <c r="B39" s="1">
        <v>210</v>
      </c>
      <c r="C39" s="1" t="str">
        <f>полиатлон!G61</f>
        <v>Мотова Людмила</v>
      </c>
      <c r="D39" s="38" t="s">
        <v>179</v>
      </c>
      <c r="E39" s="84">
        <v>0.01849537037037037</v>
      </c>
      <c r="F39" s="83">
        <v>0.003472222222222222</v>
      </c>
      <c r="G39" s="84">
        <f t="shared" si="0"/>
        <v>0.015023148148148148</v>
      </c>
      <c r="H39" s="1"/>
    </row>
    <row r="40" spans="1:8" ht="12.75">
      <c r="A40" s="1"/>
      <c r="B40" s="1">
        <v>244</v>
      </c>
      <c r="C40" s="1" t="str">
        <f>'полиат жен (2)'!B9</f>
        <v>Асташкина Оксана</v>
      </c>
      <c r="D40" s="2" t="s">
        <v>106</v>
      </c>
      <c r="E40" s="84">
        <v>0.02244212962962963</v>
      </c>
      <c r="F40" s="83">
        <v>0.007291666666666666</v>
      </c>
      <c r="G40" s="84">
        <f t="shared" si="0"/>
        <v>0.015150462962962966</v>
      </c>
      <c r="H40" s="1"/>
    </row>
    <row r="41" spans="1:8" ht="12.75">
      <c r="A41" s="1"/>
      <c r="B41" s="1">
        <v>107</v>
      </c>
      <c r="C41" s="1" t="str">
        <f>полиатлон!G127</f>
        <v>Изакова Кристина</v>
      </c>
      <c r="D41" s="38" t="s">
        <v>199</v>
      </c>
      <c r="E41" s="84">
        <v>0.01724537037037037</v>
      </c>
      <c r="F41" s="83">
        <v>0.001388888888888889</v>
      </c>
      <c r="G41" s="84">
        <f t="shared" si="0"/>
        <v>0.015856481481481482</v>
      </c>
      <c r="H41" s="1"/>
    </row>
    <row r="42" spans="1:8" ht="12.75">
      <c r="A42" s="1"/>
      <c r="B42" s="1">
        <v>207</v>
      </c>
      <c r="C42" s="1" t="str">
        <f>полиатлон!G11</f>
        <v>Феклистова Мария</v>
      </c>
      <c r="D42" s="38" t="s">
        <v>42</v>
      </c>
      <c r="E42" s="84">
        <v>0.01974537037037037</v>
      </c>
      <c r="F42" s="83">
        <v>0.0031249999999999997</v>
      </c>
      <c r="G42" s="84">
        <f t="shared" si="0"/>
        <v>0.016620370370370372</v>
      </c>
      <c r="H42" s="1"/>
    </row>
    <row r="43" spans="1:8" ht="12.75">
      <c r="A43" s="1"/>
      <c r="B43" s="1">
        <v>101</v>
      </c>
      <c r="C43" s="1" t="str">
        <f>полиатлон!G10</f>
        <v>Купцова Татьяна</v>
      </c>
      <c r="D43" s="38" t="s">
        <v>42</v>
      </c>
      <c r="E43" s="84">
        <v>0.017384259259259262</v>
      </c>
      <c r="F43" s="83">
        <v>0.00034722222222222224</v>
      </c>
      <c r="G43" s="84">
        <f t="shared" si="0"/>
        <v>0.01703703703703704</v>
      </c>
      <c r="H43" s="1"/>
    </row>
    <row r="44" spans="1:8" ht="12.75">
      <c r="A44" s="1"/>
      <c r="B44" s="1">
        <v>240</v>
      </c>
      <c r="C44" s="1" t="str">
        <f>'полиат жен (2)'!B10</f>
        <v>Почивалова Мария</v>
      </c>
      <c r="D44" s="2" t="s">
        <v>106</v>
      </c>
      <c r="E44" s="84">
        <v>0.02449074074074074</v>
      </c>
      <c r="F44" s="83">
        <v>0.007291666666666666</v>
      </c>
      <c r="G44" s="84">
        <f t="shared" si="0"/>
        <v>0.017199074074074075</v>
      </c>
      <c r="H44" s="1"/>
    </row>
    <row r="45" spans="1:8" ht="12.75">
      <c r="A45" s="1"/>
      <c r="B45" s="1">
        <v>206</v>
      </c>
      <c r="C45" s="36" t="s">
        <v>417</v>
      </c>
      <c r="D45" s="38" t="s">
        <v>284</v>
      </c>
      <c r="E45" s="84">
        <v>0.021030092592592597</v>
      </c>
      <c r="F45" s="83">
        <v>0.002777777777777778</v>
      </c>
      <c r="G45" s="84">
        <f t="shared" si="0"/>
        <v>0.01825231481481482</v>
      </c>
      <c r="H45" s="1"/>
    </row>
    <row r="46" spans="1:8" ht="12.75">
      <c r="A46" s="1"/>
      <c r="B46" s="1">
        <v>109</v>
      </c>
      <c r="C46" s="36" t="s">
        <v>429</v>
      </c>
      <c r="D46" s="38" t="s">
        <v>178</v>
      </c>
      <c r="E46" s="84">
        <v>0.020937499999999998</v>
      </c>
      <c r="F46" s="83">
        <v>0.001736111111111111</v>
      </c>
      <c r="G46" s="84">
        <f t="shared" si="0"/>
        <v>0.019201388888888886</v>
      </c>
      <c r="H46" s="1"/>
    </row>
    <row r="47" spans="1:8" ht="12.75">
      <c r="A47" s="1"/>
      <c r="B47" s="1">
        <v>102</v>
      </c>
      <c r="C47" s="1" t="str">
        <f>полиатлон!G23</f>
        <v>Ячменихина Ирина</v>
      </c>
      <c r="D47" s="38" t="s">
        <v>43</v>
      </c>
      <c r="E47" s="84">
        <v>0.028055555555555556</v>
      </c>
      <c r="F47" s="83">
        <v>0.007638888888888889</v>
      </c>
      <c r="G47" s="84">
        <f t="shared" si="0"/>
        <v>0.020416666666666666</v>
      </c>
      <c r="H47" s="1"/>
    </row>
    <row r="48" spans="1:8" ht="12.75">
      <c r="A48" s="1"/>
      <c r="B48" s="1">
        <v>205</v>
      </c>
      <c r="C48" s="1" t="str">
        <f>полиатлон!B127</f>
        <v>Аксенова Дарья</v>
      </c>
      <c r="D48" s="38" t="s">
        <v>41</v>
      </c>
      <c r="E48" s="84">
        <v>0.02533564814814815</v>
      </c>
      <c r="F48" s="83">
        <v>0.002777777777777778</v>
      </c>
      <c r="G48" s="84">
        <f t="shared" si="0"/>
        <v>0.02255787037037037</v>
      </c>
      <c r="H48" s="1"/>
    </row>
    <row r="49" spans="1:8" ht="12.75">
      <c r="A49" s="1"/>
      <c r="B49" s="1">
        <v>217</v>
      </c>
      <c r="C49" s="1" t="str">
        <f>полиатлон!G24</f>
        <v>Березина Светлана</v>
      </c>
      <c r="D49" s="38" t="s">
        <v>43</v>
      </c>
      <c r="E49" s="84">
        <v>0.034583333333333334</v>
      </c>
      <c r="F49" s="83">
        <v>0.007638888888888889</v>
      </c>
      <c r="G49" s="84">
        <f t="shared" si="0"/>
        <v>0.026944444444444444</v>
      </c>
      <c r="H49" s="1"/>
    </row>
    <row r="50" spans="1:8" ht="12.75">
      <c r="A50" s="1"/>
      <c r="B50" s="1"/>
      <c r="C50" s="1"/>
      <c r="D50" s="2"/>
      <c r="E50" s="84"/>
      <c r="F50" s="83"/>
      <c r="G50" s="84"/>
      <c r="H50" s="1"/>
    </row>
    <row r="51" spans="1:8" ht="12.75">
      <c r="A51" s="1"/>
      <c r="B51" s="1"/>
      <c r="C51" s="1"/>
      <c r="D51" s="2"/>
      <c r="E51" s="84"/>
      <c r="F51" s="83"/>
      <c r="G51" s="84"/>
      <c r="H51" s="1"/>
    </row>
    <row r="52" spans="1:8" ht="12.75">
      <c r="A52" s="1"/>
      <c r="B52" s="1"/>
      <c r="C52" s="1"/>
      <c r="D52" s="2"/>
      <c r="E52" s="84"/>
      <c r="F52" s="83"/>
      <c r="G52" s="84"/>
      <c r="H52" s="1"/>
    </row>
    <row r="53" spans="1:8" ht="12.75">
      <c r="A53" s="1"/>
      <c r="B53" s="1"/>
      <c r="C53" s="1"/>
      <c r="D53" s="2"/>
      <c r="E53" s="84"/>
      <c r="F53" s="83"/>
      <c r="G53" s="84"/>
      <c r="H53" s="1"/>
    </row>
    <row r="54" spans="1:8" ht="12.75">
      <c r="A54" s="1"/>
      <c r="B54" s="1"/>
      <c r="C54" s="1"/>
      <c r="D54" s="2"/>
      <c r="E54" s="84"/>
      <c r="F54" s="83"/>
      <c r="G54" s="84"/>
      <c r="H54" s="1"/>
    </row>
    <row r="55" spans="1:8" ht="12.75">
      <c r="A55" s="1"/>
      <c r="B55" s="1"/>
      <c r="C55" s="1"/>
      <c r="D55" s="2"/>
      <c r="E55" s="84"/>
      <c r="F55" s="83"/>
      <c r="G55" s="84"/>
      <c r="H55" s="1"/>
    </row>
    <row r="56" spans="1:8" ht="12.75">
      <c r="A56" s="1"/>
      <c r="B56" s="1"/>
      <c r="C56" s="1"/>
      <c r="D56" s="2"/>
      <c r="E56" s="84"/>
      <c r="F56" s="83"/>
      <c r="G56" s="84"/>
      <c r="H56" s="1"/>
    </row>
    <row r="57" spans="1:8" ht="12.75">
      <c r="A57" s="1"/>
      <c r="B57" s="1"/>
      <c r="C57" s="1"/>
      <c r="D57" s="2"/>
      <c r="E57" s="84"/>
      <c r="F57" s="83"/>
      <c r="G57" s="84"/>
      <c r="H57" s="1"/>
    </row>
    <row r="58" spans="1:8" ht="12.75">
      <c r="A58" s="1"/>
      <c r="B58" s="1"/>
      <c r="C58" s="1"/>
      <c r="D58" s="2"/>
      <c r="E58" s="84"/>
      <c r="F58" s="83"/>
      <c r="G58" s="84"/>
      <c r="H58" s="1"/>
    </row>
    <row r="59" spans="1:8" ht="12.75">
      <c r="A59" s="1"/>
      <c r="B59" s="1"/>
      <c r="C59" s="1"/>
      <c r="D59" s="2"/>
      <c r="E59" s="81"/>
      <c r="F59" s="82"/>
      <c r="G59" s="82"/>
      <c r="H59" s="1"/>
    </row>
    <row r="60" spans="1:8" ht="12.75">
      <c r="A60" s="1"/>
      <c r="B60" s="1"/>
      <c r="C60" s="1"/>
      <c r="D60" s="2"/>
      <c r="E60" s="81"/>
      <c r="F60" s="82"/>
      <c r="G60" s="82"/>
      <c r="H60" s="1"/>
    </row>
    <row r="61" spans="1:8" ht="12.75">
      <c r="A61" s="1"/>
      <c r="B61" s="1"/>
      <c r="C61" s="1"/>
      <c r="D61" s="2"/>
      <c r="E61" s="81"/>
      <c r="F61" s="82"/>
      <c r="G61" s="82"/>
      <c r="H61" s="1"/>
    </row>
    <row r="62" spans="1:8" ht="12.75">
      <c r="A62" s="1"/>
      <c r="B62" s="1"/>
      <c r="C62" s="1"/>
      <c r="D62" s="2"/>
      <c r="E62" s="81"/>
      <c r="F62" s="82"/>
      <c r="G62" s="82"/>
      <c r="H62" s="1"/>
    </row>
    <row r="63" spans="1:8" ht="12.75">
      <c r="A63" s="1"/>
      <c r="B63" s="1"/>
      <c r="C63" s="1"/>
      <c r="D63" s="2"/>
      <c r="E63" s="81"/>
      <c r="F63" s="82"/>
      <c r="G63" s="82"/>
      <c r="H63" s="1"/>
    </row>
    <row r="64" spans="1:8" ht="12.75">
      <c r="A64" s="1"/>
      <c r="B64" s="1"/>
      <c r="C64" s="1"/>
      <c r="D64" s="2"/>
      <c r="E64" s="81"/>
      <c r="F64" s="82"/>
      <c r="G64" s="82"/>
      <c r="H64" s="1"/>
    </row>
    <row r="65" spans="1:8" ht="12.75">
      <c r="A65" s="1"/>
      <c r="B65" s="1"/>
      <c r="C65" s="1"/>
      <c r="D65" s="2"/>
      <c r="E65" s="81"/>
      <c r="F65" s="82"/>
      <c r="G65" s="82"/>
      <c r="H65" s="1"/>
    </row>
    <row r="66" spans="1:8" ht="12.75">
      <c r="A66" s="1"/>
      <c r="B66" s="1"/>
      <c r="C66" s="1"/>
      <c r="D66" s="2"/>
      <c r="E66" s="81"/>
      <c r="F66" s="82"/>
      <c r="G66" s="82"/>
      <c r="H66" s="1"/>
    </row>
    <row r="67" spans="1:8" ht="12.75">
      <c r="A67" s="1"/>
      <c r="B67" s="1"/>
      <c r="C67" s="1"/>
      <c r="D67" s="2"/>
      <c r="E67" s="81"/>
      <c r="F67" s="82"/>
      <c r="G67" s="82"/>
      <c r="H67" s="1"/>
    </row>
    <row r="68" spans="1:8" ht="12.75">
      <c r="A68" s="1"/>
      <c r="B68" s="1"/>
      <c r="C68" s="1"/>
      <c r="D68" s="2"/>
      <c r="E68" s="81"/>
      <c r="F68" s="82"/>
      <c r="G68" s="82"/>
      <c r="H68" s="1"/>
    </row>
    <row r="69" spans="1:8" ht="12.75">
      <c r="A69" s="1"/>
      <c r="B69" s="1"/>
      <c r="C69" s="1"/>
      <c r="D69" s="2"/>
      <c r="E69" s="81"/>
      <c r="F69" s="82"/>
      <c r="G69" s="82"/>
      <c r="H69" s="1"/>
    </row>
    <row r="70" spans="1:8" ht="12.75">
      <c r="A70" s="1"/>
      <c r="B70" s="1"/>
      <c r="C70" s="1"/>
      <c r="D70" s="2"/>
      <c r="E70" s="81"/>
      <c r="F70" s="82"/>
      <c r="G70" s="82"/>
      <c r="H70" s="1"/>
    </row>
    <row r="71" spans="1:8" ht="12.75">
      <c r="A71" s="1"/>
      <c r="B71" s="1"/>
      <c r="C71" s="1"/>
      <c r="D71" s="2"/>
      <c r="E71" s="81"/>
      <c r="F71" s="82"/>
      <c r="G71" s="82"/>
      <c r="H71" s="1"/>
    </row>
    <row r="72" spans="1:8" ht="12.75">
      <c r="A72" s="1"/>
      <c r="B72" s="1"/>
      <c r="C72" s="1"/>
      <c r="D72" s="2"/>
      <c r="E72" s="81"/>
      <c r="F72" s="82"/>
      <c r="G72" s="82"/>
      <c r="H72" s="1"/>
    </row>
    <row r="73" spans="1:8" ht="12.75">
      <c r="A73" s="1"/>
      <c r="B73" s="1"/>
      <c r="C73" s="1"/>
      <c r="D73" s="2"/>
      <c r="E73" s="81"/>
      <c r="F73" s="82"/>
      <c r="G73" s="82"/>
      <c r="H73" s="1"/>
    </row>
    <row r="74" spans="1:8" ht="12.75">
      <c r="A74" s="1"/>
      <c r="B74" s="1"/>
      <c r="C74" s="1"/>
      <c r="D74" s="2"/>
      <c r="E74" s="81"/>
      <c r="F74" s="82"/>
      <c r="G74" s="82"/>
      <c r="H74" s="1"/>
    </row>
    <row r="75" spans="1:8" ht="12.75">
      <c r="A75" s="1"/>
      <c r="B75" s="1"/>
      <c r="C75" s="1"/>
      <c r="D75" s="2"/>
      <c r="E75" s="81"/>
      <c r="F75" s="82"/>
      <c r="G75" s="82"/>
      <c r="H75" s="1"/>
    </row>
    <row r="76" spans="1:8" ht="12.75">
      <c r="A76" s="1"/>
      <c r="B76" s="1"/>
      <c r="C76" s="1"/>
      <c r="D76" s="2"/>
      <c r="E76" s="81"/>
      <c r="F76" s="82"/>
      <c r="G76" s="82"/>
      <c r="H76" s="1"/>
    </row>
    <row r="77" spans="1:8" ht="12.75">
      <c r="A77" s="1"/>
      <c r="B77" s="1"/>
      <c r="C77" s="1"/>
      <c r="D77" s="2"/>
      <c r="E77" s="81"/>
      <c r="F77" s="82"/>
      <c r="G77" s="82"/>
      <c r="H77" s="1"/>
    </row>
    <row r="78" spans="1:8" ht="12.75">
      <c r="A78" s="1"/>
      <c r="B78" s="1"/>
      <c r="C78" s="1"/>
      <c r="D78" s="2"/>
      <c r="E78" s="81"/>
      <c r="F78" s="82"/>
      <c r="G78" s="82"/>
      <c r="H78" s="1"/>
    </row>
    <row r="79" spans="1:8" ht="12.75">
      <c r="A79" s="1"/>
      <c r="B79" s="1"/>
      <c r="C79" s="1"/>
      <c r="D79" s="2"/>
      <c r="E79" s="81"/>
      <c r="F79" s="82"/>
      <c r="G79" s="82"/>
      <c r="H79" s="1"/>
    </row>
    <row r="80" spans="1:8" ht="12.75">
      <c r="A80" s="1"/>
      <c r="B80" s="1"/>
      <c r="C80" s="1"/>
      <c r="D80" s="2"/>
      <c r="E80" s="81"/>
      <c r="F80" s="82"/>
      <c r="G80" s="82"/>
      <c r="H80" s="1"/>
    </row>
    <row r="81" spans="1:8" ht="12.75">
      <c r="A81" s="1"/>
      <c r="B81" s="1"/>
      <c r="C81" s="1"/>
      <c r="D81" s="2"/>
      <c r="E81" s="81"/>
      <c r="F81" s="82"/>
      <c r="G81" s="82"/>
      <c r="H81" s="1"/>
    </row>
    <row r="82" spans="1:8" ht="12.75">
      <c r="A82" s="1"/>
      <c r="B82" s="1"/>
      <c r="C82" s="1"/>
      <c r="D82" s="2"/>
      <c r="E82" s="81"/>
      <c r="F82" s="82"/>
      <c r="G82" s="82"/>
      <c r="H82" s="1"/>
    </row>
    <row r="83" spans="1:8" ht="12.75">
      <c r="A83" s="1"/>
      <c r="B83" s="1"/>
      <c r="C83" s="1"/>
      <c r="D83" s="2"/>
      <c r="E83" s="81"/>
      <c r="F83" s="82"/>
      <c r="G83" s="82"/>
      <c r="H83" s="1"/>
    </row>
    <row r="84" spans="1:8" ht="12.75">
      <c r="A84" s="1"/>
      <c r="B84" s="1"/>
      <c r="C84" s="1"/>
      <c r="D84" s="2"/>
      <c r="E84" s="81"/>
      <c r="F84" s="82"/>
      <c r="G84" s="82"/>
      <c r="H84" s="1"/>
    </row>
    <row r="85" spans="1:8" ht="12.75">
      <c r="A85" s="1"/>
      <c r="B85" s="1"/>
      <c r="C85" s="1"/>
      <c r="D85" s="2"/>
      <c r="E85" s="81"/>
      <c r="F85" s="82"/>
      <c r="G85" s="82"/>
      <c r="H85" s="1"/>
    </row>
    <row r="86" spans="1:8" ht="12.75">
      <c r="A86" s="1"/>
      <c r="B86" s="1"/>
      <c r="C86" s="1"/>
      <c r="D86" s="2"/>
      <c r="E86" s="2"/>
      <c r="F86" s="1"/>
      <c r="G86" s="1"/>
      <c r="H86" s="1"/>
    </row>
    <row r="87" spans="1:8" ht="12.75">
      <c r="A87" s="1"/>
      <c r="B87" s="1"/>
      <c r="C87" s="1"/>
      <c r="D87" s="2"/>
      <c r="E87" s="2"/>
      <c r="F87" s="1"/>
      <c r="G87" s="1"/>
      <c r="H87" s="1"/>
    </row>
    <row r="88" spans="1:8" ht="12.75">
      <c r="A88" s="1"/>
      <c r="B88" s="1"/>
      <c r="C88" s="1"/>
      <c r="D88" s="2"/>
      <c r="E88" s="2"/>
      <c r="F88" s="1"/>
      <c r="G88" s="1"/>
      <c r="H88" s="1"/>
    </row>
    <row r="89" spans="1:8" ht="12.75">
      <c r="A89" s="1"/>
      <c r="B89" s="1"/>
      <c r="C89" s="1"/>
      <c r="D89" s="2"/>
      <c r="E89" s="2"/>
      <c r="F89" s="1"/>
      <c r="G89" s="1"/>
      <c r="H89" s="1"/>
    </row>
    <row r="90" spans="1:8" ht="12.75">
      <c r="A90" s="1"/>
      <c r="B90" s="1"/>
      <c r="C90" s="1"/>
      <c r="D90" s="2"/>
      <c r="E90" s="2"/>
      <c r="F90" s="1"/>
      <c r="G90" s="1"/>
      <c r="H90" s="1"/>
    </row>
    <row r="91" spans="1:8" ht="12.75">
      <c r="A91" s="1"/>
      <c r="B91" s="1"/>
      <c r="C91" s="1"/>
      <c r="D91" s="2"/>
      <c r="E91" s="2"/>
      <c r="F91" s="1"/>
      <c r="G91" s="1"/>
      <c r="H91" s="1"/>
    </row>
    <row r="92" spans="1:8" ht="12.75">
      <c r="A92" s="1"/>
      <c r="B92" s="1"/>
      <c r="C92" s="1"/>
      <c r="D92" s="2"/>
      <c r="E92" s="2"/>
      <c r="F92" s="1"/>
      <c r="G92" s="1"/>
      <c r="H92" s="1"/>
    </row>
    <row r="93" spans="1:8" ht="12.75">
      <c r="A93" s="1"/>
      <c r="B93" s="1"/>
      <c r="C93" s="1"/>
      <c r="D93" s="2"/>
      <c r="E93" s="2"/>
      <c r="F93" s="1"/>
      <c r="G93" s="1"/>
      <c r="H93" s="1"/>
    </row>
    <row r="94" spans="1:8" ht="12.75">
      <c r="A94" s="1"/>
      <c r="B94" s="1"/>
      <c r="C94" s="1"/>
      <c r="D94" s="2"/>
      <c r="E94" s="2"/>
      <c r="F94" s="1"/>
      <c r="G94" s="1"/>
      <c r="H94" s="1"/>
    </row>
    <row r="95" spans="1:8" ht="12.75">
      <c r="A95" s="1"/>
      <c r="B95" s="1"/>
      <c r="C95" s="1"/>
      <c r="D95" s="2"/>
      <c r="E95" s="2"/>
      <c r="F95" s="1"/>
      <c r="G95" s="1"/>
      <c r="H95" s="1"/>
    </row>
    <row r="96" spans="1:8" ht="12.75">
      <c r="A96" s="1"/>
      <c r="B96" s="1"/>
      <c r="C96" s="1"/>
      <c r="D96" s="2"/>
      <c r="E96" s="2"/>
      <c r="F96" s="1"/>
      <c r="G96" s="1"/>
      <c r="H96" s="1"/>
    </row>
    <row r="97" spans="1:8" ht="12.75">
      <c r="A97" s="1"/>
      <c r="B97" s="1"/>
      <c r="C97" s="1"/>
      <c r="D97" s="2"/>
      <c r="E97" s="2"/>
      <c r="F97" s="1"/>
      <c r="G97" s="1"/>
      <c r="H97" s="1"/>
    </row>
    <row r="98" spans="1:8" ht="12.75">
      <c r="A98" s="1"/>
      <c r="B98" s="1"/>
      <c r="C98" s="1"/>
      <c r="D98" s="2"/>
      <c r="E98" s="2"/>
      <c r="F98" s="1"/>
      <c r="G98" s="1"/>
      <c r="H98" s="1"/>
    </row>
    <row r="99" spans="1:8" ht="12.75">
      <c r="A99" s="1"/>
      <c r="B99" s="1"/>
      <c r="C99" s="1"/>
      <c r="D99" s="2"/>
      <c r="E99" s="2"/>
      <c r="F99" s="1"/>
      <c r="G99" s="1"/>
      <c r="H99" s="1"/>
    </row>
    <row r="100" spans="1:8" ht="12.75">
      <c r="A100" s="1"/>
      <c r="B100" s="1"/>
      <c r="C100" s="1"/>
      <c r="D100" s="2"/>
      <c r="E100" s="2"/>
      <c r="F100" s="1"/>
      <c r="G100" s="1"/>
      <c r="H100" s="1"/>
    </row>
    <row r="101" spans="1:8" ht="12.75">
      <c r="A101" s="1"/>
      <c r="B101" s="1"/>
      <c r="C101" s="1"/>
      <c r="D101" s="2"/>
      <c r="E101" s="2"/>
      <c r="F101" s="1"/>
      <c r="G101" s="1"/>
      <c r="H101" s="1"/>
    </row>
    <row r="102" spans="1:8" ht="12.75">
      <c r="A102" s="1"/>
      <c r="B102" s="1"/>
      <c r="C102" s="1"/>
      <c r="D102" s="2"/>
      <c r="E102" s="2"/>
      <c r="F102" s="1"/>
      <c r="G102" s="1"/>
      <c r="H102" s="1"/>
    </row>
    <row r="103" spans="1:8" ht="12.75">
      <c r="A103" s="1"/>
      <c r="B103" s="1"/>
      <c r="C103" s="1"/>
      <c r="D103" s="2"/>
      <c r="E103" s="2"/>
      <c r="F103" s="1"/>
      <c r="G103" s="1"/>
      <c r="H103" s="1"/>
    </row>
    <row r="104" spans="1:8" ht="12.75">
      <c r="A104" s="1"/>
      <c r="B104" s="1"/>
      <c r="C104" s="1"/>
      <c r="D104" s="2"/>
      <c r="E104" s="2"/>
      <c r="F104" s="1"/>
      <c r="G104" s="1"/>
      <c r="H104" s="1"/>
    </row>
    <row r="105" spans="1:8" ht="12.75">
      <c r="A105" s="1"/>
      <c r="B105" s="1"/>
      <c r="C105" s="1"/>
      <c r="D105" s="2"/>
      <c r="E105" s="2"/>
      <c r="F105" s="1"/>
      <c r="G105" s="1"/>
      <c r="H105" s="1"/>
    </row>
    <row r="106" spans="1:8" ht="12.75">
      <c r="A106" s="1"/>
      <c r="B106" s="1"/>
      <c r="C106" s="1"/>
      <c r="D106" s="2"/>
      <c r="E106" s="2"/>
      <c r="F106" s="1"/>
      <c r="G106" s="1"/>
      <c r="H106" s="1"/>
    </row>
    <row r="107" spans="1:8" ht="12.75">
      <c r="A107" s="1"/>
      <c r="B107" s="1"/>
      <c r="C107" s="1"/>
      <c r="D107" s="2"/>
      <c r="E107" s="2"/>
      <c r="F107" s="1"/>
      <c r="G107" s="1"/>
      <c r="H107" s="1"/>
    </row>
    <row r="108" spans="1:8" ht="12.75">
      <c r="A108" s="1"/>
      <c r="B108" s="1"/>
      <c r="C108" s="1"/>
      <c r="D108" s="2"/>
      <c r="E108" s="2"/>
      <c r="F108" s="1"/>
      <c r="G108" s="1"/>
      <c r="H108" s="1"/>
    </row>
    <row r="109" spans="1:8" ht="12.75">
      <c r="A109" s="1"/>
      <c r="B109" s="1"/>
      <c r="C109" s="1"/>
      <c r="D109" s="2"/>
      <c r="E109" s="2"/>
      <c r="F109" s="1"/>
      <c r="G109" s="1"/>
      <c r="H109" s="1"/>
    </row>
    <row r="110" spans="1:8" ht="12.75">
      <c r="A110" s="1"/>
      <c r="B110" s="1"/>
      <c r="C110" s="1"/>
      <c r="D110" s="2"/>
      <c r="E110" s="2"/>
      <c r="F110" s="1"/>
      <c r="G110" s="1"/>
      <c r="H110" s="1"/>
    </row>
    <row r="111" spans="1:8" ht="12.75">
      <c r="A111" s="1"/>
      <c r="B111" s="1"/>
      <c r="C111" s="1"/>
      <c r="D111" s="2"/>
      <c r="E111" s="2"/>
      <c r="F111" s="1"/>
      <c r="G111" s="1"/>
      <c r="H111" s="1"/>
    </row>
    <row r="112" spans="1:8" ht="12.75">
      <c r="A112" s="1"/>
      <c r="B112" s="1"/>
      <c r="C112" s="1"/>
      <c r="D112" s="2"/>
      <c r="E112" s="2"/>
      <c r="F112" s="1"/>
      <c r="G112" s="1"/>
      <c r="H112" s="1"/>
    </row>
    <row r="113" spans="1:8" ht="12.75">
      <c r="A113" s="1"/>
      <c r="B113" s="1"/>
      <c r="C113" s="1"/>
      <c r="D113" s="2"/>
      <c r="E113" s="2"/>
      <c r="F113" s="1"/>
      <c r="G113" s="1"/>
      <c r="H113" s="1"/>
    </row>
    <row r="114" spans="1:8" ht="12.75">
      <c r="A114" s="1"/>
      <c r="B114" s="1"/>
      <c r="C114" s="1"/>
      <c r="D114" s="2"/>
      <c r="E114" s="2"/>
      <c r="F114" s="1"/>
      <c r="G114" s="1"/>
      <c r="H114" s="1"/>
    </row>
    <row r="115" spans="1:8" ht="12.75">
      <c r="A115" s="1"/>
      <c r="B115" s="1"/>
      <c r="C115" s="1"/>
      <c r="D115" s="2"/>
      <c r="E115" s="2"/>
      <c r="F115" s="1"/>
      <c r="G115" s="1"/>
      <c r="H115" s="1"/>
    </row>
    <row r="116" spans="1:8" ht="12.75">
      <c r="A116" s="1"/>
      <c r="B116" s="1"/>
      <c r="C116" s="1"/>
      <c r="D116" s="2"/>
      <c r="E116" s="2"/>
      <c r="F116" s="1"/>
      <c r="G116" s="1"/>
      <c r="H116" s="1"/>
    </row>
    <row r="117" spans="1:8" ht="12.75">
      <c r="A117" s="1"/>
      <c r="B117" s="1"/>
      <c r="C117" s="1"/>
      <c r="D117" s="2"/>
      <c r="E117" s="2"/>
      <c r="F117" s="1"/>
      <c r="G117" s="1"/>
      <c r="H117" s="1"/>
    </row>
    <row r="118" spans="1:8" ht="12.75">
      <c r="A118" s="1"/>
      <c r="B118" s="1"/>
      <c r="C118" s="1"/>
      <c r="D118" s="2"/>
      <c r="E118" s="2"/>
      <c r="F118" s="1"/>
      <c r="G118" s="1"/>
      <c r="H118" s="1"/>
    </row>
    <row r="119" spans="1:8" ht="12.75">
      <c r="A119" s="1"/>
      <c r="B119" s="1"/>
      <c r="C119" s="1"/>
      <c r="D119" s="2"/>
      <c r="E119" s="2"/>
      <c r="F119" s="1"/>
      <c r="G119" s="1"/>
      <c r="H119" s="1"/>
    </row>
    <row r="120" spans="1:8" ht="12.75">
      <c r="A120" s="1"/>
      <c r="B120" s="1"/>
      <c r="C120" s="1"/>
      <c r="D120" s="2"/>
      <c r="E120" s="2"/>
      <c r="F120" s="1"/>
      <c r="G120" s="1"/>
      <c r="H120" s="1"/>
    </row>
    <row r="121" spans="1:8" ht="12.75">
      <c r="A121" s="1"/>
      <c r="B121" s="1"/>
      <c r="C121" s="1"/>
      <c r="D121" s="2"/>
      <c r="E121" s="2"/>
      <c r="F121" s="1"/>
      <c r="G121" s="1"/>
      <c r="H121" s="1"/>
    </row>
    <row r="122" spans="1:8" ht="12.75">
      <c r="A122" s="1"/>
      <c r="B122" s="1"/>
      <c r="C122" s="1"/>
      <c r="D122" s="2"/>
      <c r="E122" s="2"/>
      <c r="F122" s="1"/>
      <c r="G122" s="1"/>
      <c r="H122" s="1"/>
    </row>
    <row r="123" spans="1:8" ht="12.75">
      <c r="A123" s="1"/>
      <c r="B123" s="1"/>
      <c r="C123" s="1"/>
      <c r="D123" s="2"/>
      <c r="E123" s="2"/>
      <c r="F123" s="1"/>
      <c r="G123" s="1"/>
      <c r="H123" s="1"/>
    </row>
    <row r="124" spans="1:8" ht="12.75">
      <c r="A124" s="1"/>
      <c r="B124" s="1"/>
      <c r="C124" s="1"/>
      <c r="D124" s="2"/>
      <c r="E124" s="2"/>
      <c r="F124" s="1"/>
      <c r="G124" s="1"/>
      <c r="H124" s="1"/>
    </row>
    <row r="125" spans="1:8" ht="12.75">
      <c r="A125" s="1"/>
      <c r="B125" s="1"/>
      <c r="C125" s="1"/>
      <c r="D125" s="2"/>
      <c r="E125" s="2"/>
      <c r="F125" s="1"/>
      <c r="G125" s="1"/>
      <c r="H125" s="1"/>
    </row>
    <row r="126" spans="1:8" ht="12.75">
      <c r="A126" s="1"/>
      <c r="B126" s="1"/>
      <c r="C126" s="1"/>
      <c r="D126" s="2"/>
      <c r="E126" s="2"/>
      <c r="F126" s="1"/>
      <c r="G126" s="1"/>
      <c r="H126" s="1"/>
    </row>
    <row r="127" spans="1:8" ht="12.75">
      <c r="A127" s="1"/>
      <c r="B127" s="1"/>
      <c r="C127" s="1"/>
      <c r="D127" s="2"/>
      <c r="E127" s="2"/>
      <c r="F127" s="1"/>
      <c r="G127" s="1"/>
      <c r="H127" s="1"/>
    </row>
    <row r="128" spans="1:8" ht="12.75">
      <c r="A128" s="1"/>
      <c r="B128" s="1"/>
      <c r="C128" s="1"/>
      <c r="D128" s="2"/>
      <c r="E128" s="2"/>
      <c r="F128" s="1"/>
      <c r="G128" s="1"/>
      <c r="H128" s="1"/>
    </row>
    <row r="129" spans="1:8" ht="12.75">
      <c r="A129" s="1"/>
      <c r="B129" s="1"/>
      <c r="C129" s="1"/>
      <c r="D129" s="2"/>
      <c r="E129" s="2"/>
      <c r="F129" s="1"/>
      <c r="G129" s="1"/>
      <c r="H129" s="1"/>
    </row>
    <row r="130" spans="1:8" ht="12.75">
      <c r="A130" s="1"/>
      <c r="B130" s="1"/>
      <c r="C130" s="1"/>
      <c r="D130" s="2"/>
      <c r="E130" s="2"/>
      <c r="F130" s="1"/>
      <c r="G130" s="1"/>
      <c r="H130" s="1"/>
    </row>
    <row r="131" spans="1:8" ht="12.75">
      <c r="A131" s="1"/>
      <c r="B131" s="1"/>
      <c r="C131" s="1"/>
      <c r="D131" s="2"/>
      <c r="E131" s="2"/>
      <c r="F131" s="1"/>
      <c r="G131" s="1"/>
      <c r="H131" s="1"/>
    </row>
    <row r="132" spans="1:8" ht="12.75">
      <c r="A132" s="1"/>
      <c r="B132" s="1"/>
      <c r="C132" s="1"/>
      <c r="D132" s="2"/>
      <c r="E132" s="2"/>
      <c r="F132" s="1"/>
      <c r="G132" s="1"/>
      <c r="H132" s="1"/>
    </row>
    <row r="133" spans="1:8" ht="12.75">
      <c r="A133" s="1"/>
      <c r="B133" s="1"/>
      <c r="C133" s="1"/>
      <c r="D133" s="2"/>
      <c r="E133" s="2"/>
      <c r="F133" s="1"/>
      <c r="G133" s="1"/>
      <c r="H133" s="1"/>
    </row>
    <row r="134" spans="1:8" ht="12.75">
      <c r="A134" s="1"/>
      <c r="B134" s="1"/>
      <c r="C134" s="1"/>
      <c r="D134" s="2"/>
      <c r="E134" s="2"/>
      <c r="F134" s="1"/>
      <c r="G134" s="1"/>
      <c r="H134" s="1"/>
    </row>
    <row r="135" spans="1:8" ht="12.75">
      <c r="A135" s="1"/>
      <c r="B135" s="1"/>
      <c r="C135" s="1"/>
      <c r="D135" s="2"/>
      <c r="E135" s="2"/>
      <c r="F135" s="1"/>
      <c r="G135" s="1"/>
      <c r="H135" s="1"/>
    </row>
    <row r="136" spans="1:8" ht="12.75">
      <c r="A136" s="1"/>
      <c r="B136" s="1"/>
      <c r="C136" s="1"/>
      <c r="D136" s="2"/>
      <c r="E136" s="2"/>
      <c r="F136" s="1"/>
      <c r="G136" s="1"/>
      <c r="H136" s="1"/>
    </row>
    <row r="137" spans="1:8" ht="12.75">
      <c r="A137" s="1"/>
      <c r="B137" s="1"/>
      <c r="C137" s="1"/>
      <c r="D137" s="2"/>
      <c r="E137" s="2"/>
      <c r="F137" s="1"/>
      <c r="G137" s="1"/>
      <c r="H137" s="1"/>
    </row>
    <row r="138" spans="1:8" ht="12.75">
      <c r="A138" s="1"/>
      <c r="B138" s="1"/>
      <c r="C138" s="1"/>
      <c r="D138" s="2"/>
      <c r="E138" s="2"/>
      <c r="F138" s="1"/>
      <c r="G138" s="1"/>
      <c r="H138" s="1"/>
    </row>
    <row r="139" spans="1:8" ht="12.75">
      <c r="A139" s="1"/>
      <c r="B139" s="1"/>
      <c r="C139" s="1"/>
      <c r="D139" s="2"/>
      <c r="E139" s="2"/>
      <c r="F139" s="1"/>
      <c r="G139" s="1"/>
      <c r="H139" s="1"/>
    </row>
    <row r="140" spans="1:8" ht="12.75">
      <c r="A140" s="1"/>
      <c r="B140" s="1"/>
      <c r="C140" s="1"/>
      <c r="D140" s="2"/>
      <c r="E140" s="2"/>
      <c r="F140" s="1"/>
      <c r="G140" s="1"/>
      <c r="H140" s="1"/>
    </row>
    <row r="141" spans="1:8" ht="12.75">
      <c r="A141" s="1"/>
      <c r="B141" s="1"/>
      <c r="C141" s="1"/>
      <c r="D141" s="2"/>
      <c r="E141" s="2"/>
      <c r="F141" s="1"/>
      <c r="G141" s="1"/>
      <c r="H141" s="1"/>
    </row>
    <row r="142" spans="1:8" ht="12.75">
      <c r="A142" s="1"/>
      <c r="B142" s="1"/>
      <c r="C142" s="1"/>
      <c r="D142" s="2"/>
      <c r="E142" s="2"/>
      <c r="F142" s="1"/>
      <c r="G142" s="1"/>
      <c r="H142" s="1"/>
    </row>
    <row r="143" spans="1:8" ht="12.75">
      <c r="A143" s="1"/>
      <c r="B143" s="1"/>
      <c r="C143" s="1"/>
      <c r="D143" s="2"/>
      <c r="E143" s="2"/>
      <c r="F143" s="1"/>
      <c r="G143" s="1"/>
      <c r="H143" s="1"/>
    </row>
    <row r="144" spans="1:8" ht="12.75">
      <c r="A144" s="1"/>
      <c r="B144" s="1"/>
      <c r="C144" s="1"/>
      <c r="D144" s="2"/>
      <c r="E144" s="2"/>
      <c r="F144" s="1"/>
      <c r="G144" s="1"/>
      <c r="H144" s="1"/>
    </row>
    <row r="145" spans="1:8" ht="12.75">
      <c r="A145" s="1"/>
      <c r="B145" s="1"/>
      <c r="C145" s="1"/>
      <c r="D145" s="2"/>
      <c r="E145" s="2"/>
      <c r="F145" s="1"/>
      <c r="G145" s="1"/>
      <c r="H145" s="1"/>
    </row>
    <row r="146" spans="1:8" ht="12.75">
      <c r="A146" s="1"/>
      <c r="B146" s="1"/>
      <c r="C146" s="1"/>
      <c r="D146" s="2"/>
      <c r="E146" s="2"/>
      <c r="F146" s="1"/>
      <c r="G146" s="1"/>
      <c r="H146" s="1"/>
    </row>
    <row r="147" spans="1:8" ht="12.75">
      <c r="A147" s="1"/>
      <c r="B147" s="1"/>
      <c r="C147" s="1"/>
      <c r="D147" s="2"/>
      <c r="E147" s="2"/>
      <c r="F147" s="1"/>
      <c r="G147" s="1"/>
      <c r="H147" s="1"/>
    </row>
    <row r="148" spans="1:8" ht="12.75">
      <c r="A148" s="1"/>
      <c r="B148" s="1"/>
      <c r="C148" s="1"/>
      <c r="D148" s="2"/>
      <c r="E148" s="2"/>
      <c r="F148" s="1"/>
      <c r="G148" s="1"/>
      <c r="H148" s="1"/>
    </row>
    <row r="149" spans="1:8" ht="12.75">
      <c r="A149" s="1"/>
      <c r="B149" s="1"/>
      <c r="C149" s="1"/>
      <c r="D149" s="2"/>
      <c r="E149" s="2"/>
      <c r="F149" s="1"/>
      <c r="G149" s="1"/>
      <c r="H149" s="1"/>
    </row>
    <row r="150" spans="1:8" ht="12.75">
      <c r="A150" s="1"/>
      <c r="B150" s="1"/>
      <c r="C150" s="1"/>
      <c r="D150" s="2"/>
      <c r="E150" s="2"/>
      <c r="F150" s="1"/>
      <c r="G150" s="1"/>
      <c r="H150" s="1"/>
    </row>
    <row r="151" spans="1:8" ht="12.75">
      <c r="A151" s="1"/>
      <c r="B151" s="1"/>
      <c r="C151" s="1"/>
      <c r="D151" s="2"/>
      <c r="E151" s="2"/>
      <c r="F151" s="1"/>
      <c r="G151" s="1"/>
      <c r="H151" s="1"/>
    </row>
    <row r="152" spans="1:8" ht="12.75">
      <c r="A152" s="1"/>
      <c r="B152" s="1"/>
      <c r="C152" s="1"/>
      <c r="D152" s="2"/>
      <c r="E152" s="2"/>
      <c r="F152" s="1"/>
      <c r="G152" s="1"/>
      <c r="H152" s="1"/>
    </row>
    <row r="153" spans="1:8" ht="12.75">
      <c r="A153" s="1"/>
      <c r="B153" s="1"/>
      <c r="C153" s="1"/>
      <c r="D153" s="2"/>
      <c r="E153" s="2"/>
      <c r="F153" s="1"/>
      <c r="G153" s="1"/>
      <c r="H153" s="1"/>
    </row>
    <row r="154" spans="1:8" ht="12.75">
      <c r="A154" s="1"/>
      <c r="B154" s="1"/>
      <c r="C154" s="1"/>
      <c r="D154" s="2"/>
      <c r="E154" s="2"/>
      <c r="F154" s="1"/>
      <c r="G154" s="1"/>
      <c r="H154" s="1"/>
    </row>
    <row r="155" spans="1:8" ht="12.75">
      <c r="A155" s="1"/>
      <c r="B155" s="1"/>
      <c r="C155" s="1"/>
      <c r="D155" s="2"/>
      <c r="E155" s="2"/>
      <c r="F155" s="1"/>
      <c r="G155" s="1"/>
      <c r="H155" s="1"/>
    </row>
    <row r="156" spans="1:8" ht="12.75">
      <c r="A156" s="1"/>
      <c r="B156" s="1"/>
      <c r="C156" s="1"/>
      <c r="D156" s="2"/>
      <c r="E156" s="2"/>
      <c r="F156" s="1"/>
      <c r="G156" s="1"/>
      <c r="H156" s="1"/>
    </row>
    <row r="157" spans="1:8" ht="12.75">
      <c r="A157" s="1"/>
      <c r="B157" s="1"/>
      <c r="C157" s="1"/>
      <c r="D157" s="2"/>
      <c r="E157" s="2"/>
      <c r="F157" s="1"/>
      <c r="G157" s="1"/>
      <c r="H157" s="1"/>
    </row>
    <row r="158" spans="1:8" ht="12.75">
      <c r="A158" s="1"/>
      <c r="B158" s="1"/>
      <c r="C158" s="1"/>
      <c r="D158" s="2"/>
      <c r="E158" s="2"/>
      <c r="F158" s="1"/>
      <c r="G158" s="1"/>
      <c r="H158" s="1"/>
    </row>
    <row r="159" spans="1:8" ht="12.75">
      <c r="A159" s="1"/>
      <c r="B159" s="1"/>
      <c r="C159" s="1"/>
      <c r="D159" s="2"/>
      <c r="E159" s="2"/>
      <c r="F159" s="1"/>
      <c r="G159" s="1"/>
      <c r="H159" s="1"/>
    </row>
    <row r="160" spans="1:8" ht="12.75">
      <c r="A160" s="1"/>
      <c r="B160" s="1"/>
      <c r="C160" s="1"/>
      <c r="D160" s="2"/>
      <c r="E160" s="2"/>
      <c r="F160" s="1"/>
      <c r="G160" s="1"/>
      <c r="H160" s="1"/>
    </row>
    <row r="161" spans="1:8" ht="12.75">
      <c r="A161" s="1"/>
      <c r="B161" s="1"/>
      <c r="C161" s="1"/>
      <c r="D161" s="2"/>
      <c r="E161" s="2"/>
      <c r="F161" s="1"/>
      <c r="G161" s="1"/>
      <c r="H161" s="1"/>
    </row>
    <row r="162" spans="1:8" ht="12.75">
      <c r="A162" s="1"/>
      <c r="B162" s="1"/>
      <c r="C162" s="1"/>
      <c r="D162" s="2"/>
      <c r="E162" s="2"/>
      <c r="F162" s="1"/>
      <c r="G162" s="1"/>
      <c r="H162" s="1"/>
    </row>
    <row r="163" spans="1:8" ht="12.75">
      <c r="A163" s="1"/>
      <c r="B163" s="1"/>
      <c r="C163" s="1"/>
      <c r="D163" s="2"/>
      <c r="E163" s="2"/>
      <c r="F163" s="1"/>
      <c r="G163" s="1"/>
      <c r="H163" s="1"/>
    </row>
    <row r="164" spans="1:8" ht="12.75">
      <c r="A164" s="1"/>
      <c r="B164" s="1"/>
      <c r="C164" s="1"/>
      <c r="D164" s="2"/>
      <c r="E164" s="2"/>
      <c r="F164" s="1"/>
      <c r="G164" s="1"/>
      <c r="H164" s="1"/>
    </row>
    <row r="165" spans="1:8" ht="12.75">
      <c r="A165" s="1"/>
      <c r="B165" s="1"/>
      <c r="C165" s="1"/>
      <c r="D165" s="2"/>
      <c r="E165" s="2"/>
      <c r="F165" s="1"/>
      <c r="G165" s="1"/>
      <c r="H165" s="1"/>
    </row>
    <row r="166" spans="1:8" ht="12.75">
      <c r="A166" s="1"/>
      <c r="B166" s="1"/>
      <c r="C166" s="1"/>
      <c r="D166" s="2"/>
      <c r="E166" s="2"/>
      <c r="F166" s="1"/>
      <c r="G166" s="1"/>
      <c r="H166" s="1"/>
    </row>
    <row r="167" spans="1:8" ht="12.75">
      <c r="A167" s="1"/>
      <c r="B167" s="1"/>
      <c r="C167" s="1"/>
      <c r="D167" s="2"/>
      <c r="E167" s="2"/>
      <c r="F167" s="1"/>
      <c r="G167" s="1"/>
      <c r="H167" s="1"/>
    </row>
    <row r="168" spans="1:8" ht="12.75">
      <c r="A168" s="1"/>
      <c r="B168" s="1"/>
      <c r="C168" s="1"/>
      <c r="D168" s="2"/>
      <c r="E168" s="2"/>
      <c r="F168" s="1"/>
      <c r="G168" s="1"/>
      <c r="H168" s="1"/>
    </row>
    <row r="169" spans="1:8" ht="12.75">
      <c r="A169" s="1"/>
      <c r="B169" s="1"/>
      <c r="C169" s="1"/>
      <c r="D169" s="2"/>
      <c r="E169" s="2"/>
      <c r="F169" s="1"/>
      <c r="G169" s="1"/>
      <c r="H169" s="1"/>
    </row>
  </sheetData>
  <sheetProtection/>
  <mergeCells count="10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170"/>
  <sheetViews>
    <sheetView zoomScalePageLayoutView="0" workbookViewId="0" topLeftCell="A5">
      <selection activeCell="A8" sqref="A8:G5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7" ht="15.75">
      <c r="B3" s="12"/>
      <c r="C3" s="12"/>
      <c r="D3" s="209" t="s">
        <v>98</v>
      </c>
      <c r="E3" s="209"/>
      <c r="F3" s="209"/>
      <c r="G3" s="209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99</v>
      </c>
      <c r="E5" s="13"/>
      <c r="G5" s="13"/>
    </row>
    <row r="6" spans="4:5" ht="12.75">
      <c r="D6" s="80" t="s">
        <v>40</v>
      </c>
      <c r="E6" s="80" t="s">
        <v>133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39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47"/>
      <c r="B10" s="46"/>
      <c r="C10" s="36" t="s">
        <v>273</v>
      </c>
      <c r="D10" s="38" t="s">
        <v>33</v>
      </c>
      <c r="E10" s="84">
        <v>0.017881944444444443</v>
      </c>
      <c r="F10" s="83">
        <v>0.007986111111111112</v>
      </c>
      <c r="G10" s="84">
        <f aca="true" t="shared" si="0" ref="G10:G55">E10-F10</f>
        <v>0.009895833333333331</v>
      </c>
      <c r="H10" s="46"/>
    </row>
    <row r="11" spans="1:8" ht="12.75">
      <c r="A11" s="1"/>
      <c r="B11" s="1">
        <v>6403</v>
      </c>
      <c r="C11" s="1" t="str">
        <f>полиатлон!B43</f>
        <v>Сидоров Николай</v>
      </c>
      <c r="D11" s="38" t="s">
        <v>165</v>
      </c>
      <c r="E11" s="84">
        <v>0.017604166666666667</v>
      </c>
      <c r="F11" s="83">
        <v>0.007638888888888889</v>
      </c>
      <c r="G11" s="84">
        <f t="shared" si="0"/>
        <v>0.009965277777777778</v>
      </c>
      <c r="H11" s="1"/>
    </row>
    <row r="12" spans="1:8" ht="12.75">
      <c r="A12" s="1"/>
      <c r="B12" s="1">
        <v>260</v>
      </c>
      <c r="C12" s="1" t="str">
        <f>полиатлон!B147</f>
        <v>Сенин Алексей</v>
      </c>
      <c r="D12" s="38" t="s">
        <v>33</v>
      </c>
      <c r="E12" s="84">
        <v>0.012905092592592591</v>
      </c>
      <c r="F12" s="83">
        <v>0.002777777777777778</v>
      </c>
      <c r="G12" s="84">
        <f t="shared" si="0"/>
        <v>0.010127314814814813</v>
      </c>
      <c r="H12" s="1"/>
    </row>
    <row r="13" spans="1:8" ht="12.75">
      <c r="A13" s="1"/>
      <c r="B13" s="1">
        <v>284</v>
      </c>
      <c r="C13" s="1" t="str">
        <f>полиатлон!G121</f>
        <v>Дуньков Анатолий</v>
      </c>
      <c r="D13" s="38" t="s">
        <v>199</v>
      </c>
      <c r="E13" s="84">
        <v>0.016180555555555556</v>
      </c>
      <c r="F13" s="83">
        <v>0.005902777777777778</v>
      </c>
      <c r="G13" s="84">
        <f t="shared" si="0"/>
        <v>0.010277777777777778</v>
      </c>
      <c r="H13" s="1"/>
    </row>
    <row r="14" spans="1:8" ht="12.75">
      <c r="A14" s="1"/>
      <c r="B14" s="1">
        <v>261</v>
      </c>
      <c r="C14" s="1" t="str">
        <f>полиатлон!B42</f>
        <v>Манышев Алескандр</v>
      </c>
      <c r="D14" s="38" t="s">
        <v>165</v>
      </c>
      <c r="E14" s="84">
        <v>0.01383101851851852</v>
      </c>
      <c r="F14" s="83">
        <v>0.0031249999999999997</v>
      </c>
      <c r="G14" s="84">
        <f t="shared" si="0"/>
        <v>0.010706018518518521</v>
      </c>
      <c r="H14" s="1"/>
    </row>
    <row r="15" spans="1:8" ht="12.75">
      <c r="A15" s="1"/>
      <c r="B15" s="1">
        <v>293</v>
      </c>
      <c r="C15" s="1" t="str">
        <f>полиатлон!G146</f>
        <v>Масленников Денис</v>
      </c>
      <c r="D15" s="38" t="s">
        <v>265</v>
      </c>
      <c r="E15" s="84">
        <v>0.016724537037037034</v>
      </c>
      <c r="F15" s="83">
        <v>0.005902777777777778</v>
      </c>
      <c r="G15" s="84">
        <f t="shared" si="0"/>
        <v>0.010821759259259257</v>
      </c>
      <c r="H15" s="1"/>
    </row>
    <row r="16" spans="1:8" ht="12.75">
      <c r="A16" s="1"/>
      <c r="B16" s="1">
        <v>247</v>
      </c>
      <c r="C16" s="1" t="str">
        <f>полиатлон!G42</f>
        <v>Светкин Владимир</v>
      </c>
      <c r="D16" s="38" t="s">
        <v>44</v>
      </c>
      <c r="E16" s="84">
        <v>0.011898148148148149</v>
      </c>
      <c r="F16" s="83">
        <v>0.0006944444444444445</v>
      </c>
      <c r="G16" s="84">
        <f t="shared" si="0"/>
        <v>0.011203703703703705</v>
      </c>
      <c r="H16" s="1"/>
    </row>
    <row r="17" spans="1:8" ht="12.75">
      <c r="A17" s="1"/>
      <c r="B17" s="1">
        <v>6401</v>
      </c>
      <c r="C17" s="1" t="str">
        <f>полиатлон!B108</f>
        <v>Соколов Максим</v>
      </c>
      <c r="D17" s="38" t="s">
        <v>219</v>
      </c>
      <c r="E17" s="84">
        <v>0.018680555555555554</v>
      </c>
      <c r="F17" s="83">
        <v>0.007291666666666666</v>
      </c>
      <c r="G17" s="84">
        <f t="shared" si="0"/>
        <v>0.01138888888888889</v>
      </c>
      <c r="H17" s="1"/>
    </row>
    <row r="18" spans="1:8" ht="12.75">
      <c r="A18" s="1"/>
      <c r="B18" s="1">
        <v>296</v>
      </c>
      <c r="C18" s="1" t="str">
        <f>полиатлон!B29</f>
        <v>Гуськов Сергей</v>
      </c>
      <c r="D18" s="38" t="s">
        <v>136</v>
      </c>
      <c r="E18" s="84">
        <v>0.018020833333333333</v>
      </c>
      <c r="F18" s="83">
        <v>0.006597222222222222</v>
      </c>
      <c r="G18" s="84">
        <f t="shared" si="0"/>
        <v>0.01142361111111111</v>
      </c>
      <c r="H18" s="1"/>
    </row>
    <row r="19" spans="1:8" ht="12.75">
      <c r="A19" s="1"/>
      <c r="B19" s="1">
        <v>249</v>
      </c>
      <c r="C19" s="1" t="str">
        <f>полиатлон!G68</f>
        <v>Адмаев Евгений</v>
      </c>
      <c r="D19" s="38" t="s">
        <v>187</v>
      </c>
      <c r="E19" s="84">
        <v>0.01273148148148148</v>
      </c>
      <c r="F19" s="83">
        <v>0.0010416666666666667</v>
      </c>
      <c r="G19" s="84">
        <f t="shared" si="0"/>
        <v>0.011689814814814814</v>
      </c>
      <c r="H19" s="1"/>
    </row>
    <row r="20" spans="1:8" ht="12.75">
      <c r="A20" s="1"/>
      <c r="B20" s="1">
        <v>262</v>
      </c>
      <c r="C20" s="1" t="str">
        <f>полиатлон!B55</f>
        <v>Аверин Алексей</v>
      </c>
      <c r="D20" s="38" t="s">
        <v>178</v>
      </c>
      <c r="E20" s="84">
        <v>0.014814814814814814</v>
      </c>
      <c r="F20" s="83">
        <v>0.0031249999999999997</v>
      </c>
      <c r="G20" s="84">
        <f t="shared" si="0"/>
        <v>0.011689814814814814</v>
      </c>
      <c r="H20" s="1"/>
    </row>
    <row r="21" spans="1:8" ht="12.75">
      <c r="A21" s="1"/>
      <c r="B21" s="1">
        <v>248</v>
      </c>
      <c r="C21" s="1" t="str">
        <f>полиатлон!B133</f>
        <v>Дасаев Рифат</v>
      </c>
      <c r="D21" s="38" t="s">
        <v>35</v>
      </c>
      <c r="E21" s="84">
        <v>0.012407407407407409</v>
      </c>
      <c r="F21" s="83">
        <v>0.0006944444444444445</v>
      </c>
      <c r="G21" s="84">
        <f t="shared" si="0"/>
        <v>0.011712962962962965</v>
      </c>
      <c r="H21" s="1"/>
    </row>
    <row r="22" spans="1:8" ht="12.75">
      <c r="A22" s="1"/>
      <c r="B22" s="1">
        <v>278</v>
      </c>
      <c r="C22" s="36" t="s">
        <v>440</v>
      </c>
      <c r="D22" s="38" t="s">
        <v>265</v>
      </c>
      <c r="E22" s="84">
        <v>0.016793981481481483</v>
      </c>
      <c r="F22" s="83">
        <v>0.004861111111111111</v>
      </c>
      <c r="G22" s="84">
        <f t="shared" si="0"/>
        <v>0.011932870370370371</v>
      </c>
      <c r="H22" s="1"/>
    </row>
    <row r="23" spans="1:8" ht="12.75">
      <c r="A23" s="1"/>
      <c r="B23" s="1">
        <v>265</v>
      </c>
      <c r="C23" s="1" t="str">
        <f>полиатлон!B17</f>
        <v>Абросимов Артем</v>
      </c>
      <c r="D23" s="38" t="s">
        <v>140</v>
      </c>
      <c r="E23" s="84">
        <v>0.01542824074074074</v>
      </c>
      <c r="F23" s="83">
        <v>0.003472222222222222</v>
      </c>
      <c r="G23" s="84">
        <f t="shared" si="0"/>
        <v>0.011956018518518519</v>
      </c>
      <c r="H23" s="1"/>
    </row>
    <row r="24" spans="1:8" ht="12.75">
      <c r="A24" s="1"/>
      <c r="B24" s="1">
        <v>258</v>
      </c>
      <c r="C24" s="36" t="s">
        <v>225</v>
      </c>
      <c r="D24" s="38" t="s">
        <v>354</v>
      </c>
      <c r="E24" s="84">
        <v>0.014444444444444446</v>
      </c>
      <c r="F24" s="83">
        <v>0.0024305555555555556</v>
      </c>
      <c r="G24" s="84">
        <f t="shared" si="0"/>
        <v>0.01201388888888889</v>
      </c>
      <c r="H24" s="1"/>
    </row>
    <row r="25" spans="1:8" ht="12.75">
      <c r="A25" s="1"/>
      <c r="B25" s="1">
        <v>256</v>
      </c>
      <c r="C25" s="1" t="str">
        <f>полиатлон!B30</f>
        <v>Агеев Вячеслав</v>
      </c>
      <c r="D25" s="38" t="s">
        <v>136</v>
      </c>
      <c r="E25" s="84">
        <v>0.014525462962962964</v>
      </c>
      <c r="F25" s="83">
        <v>0.0020833333333333333</v>
      </c>
      <c r="G25" s="84">
        <f t="shared" si="0"/>
        <v>0.012442129629629631</v>
      </c>
      <c r="H25" s="1"/>
    </row>
    <row r="26" spans="1:8" ht="12.75">
      <c r="A26" s="1"/>
      <c r="B26" s="1">
        <v>274</v>
      </c>
      <c r="C26" s="1" t="str">
        <f>полиатлон!G120</f>
        <v>Маленков Александр</v>
      </c>
      <c r="D26" s="38" t="s">
        <v>199</v>
      </c>
      <c r="E26" s="84">
        <v>0.01712962962962963</v>
      </c>
      <c r="F26" s="83">
        <v>0.004513888888888889</v>
      </c>
      <c r="G26" s="84">
        <f t="shared" si="0"/>
        <v>0.01261574074074074</v>
      </c>
      <c r="H26" s="1"/>
    </row>
    <row r="27" spans="1:8" ht="12.75">
      <c r="A27" s="1"/>
      <c r="B27" s="1">
        <v>279</v>
      </c>
      <c r="C27" s="36" t="s">
        <v>441</v>
      </c>
      <c r="D27" s="38" t="s">
        <v>140</v>
      </c>
      <c r="E27" s="84">
        <v>0.018032407407407407</v>
      </c>
      <c r="F27" s="83">
        <v>0.004861111111111111</v>
      </c>
      <c r="G27" s="84">
        <f t="shared" si="0"/>
        <v>0.013171296296296296</v>
      </c>
      <c r="H27" s="1"/>
    </row>
    <row r="28" spans="1:8" ht="12.75">
      <c r="A28" s="1"/>
      <c r="B28" s="1">
        <v>255</v>
      </c>
      <c r="C28" s="1" t="str">
        <f>полиатлон!G30</f>
        <v>Дюкин Алексей</v>
      </c>
      <c r="D28" s="38" t="s">
        <v>34</v>
      </c>
      <c r="E28" s="84">
        <v>0.015335648148148147</v>
      </c>
      <c r="F28" s="83">
        <v>0.0020833333333333333</v>
      </c>
      <c r="G28" s="84">
        <f t="shared" si="0"/>
        <v>0.013252314814814814</v>
      </c>
      <c r="H28" s="1"/>
    </row>
    <row r="29" spans="1:8" ht="12.75">
      <c r="A29" s="1"/>
      <c r="B29" s="1">
        <v>266</v>
      </c>
      <c r="C29" s="36" t="s">
        <v>437</v>
      </c>
      <c r="D29" s="38" t="s">
        <v>44</v>
      </c>
      <c r="E29" s="84">
        <v>0.017256944444444446</v>
      </c>
      <c r="F29" s="83">
        <v>0.0038194444444444443</v>
      </c>
      <c r="G29" s="84">
        <f t="shared" si="0"/>
        <v>0.013437500000000002</v>
      </c>
      <c r="H29" s="1"/>
    </row>
    <row r="30" spans="1:8" ht="12.75">
      <c r="A30" s="1"/>
      <c r="B30" s="1">
        <v>281</v>
      </c>
      <c r="C30" s="36" t="s">
        <v>442</v>
      </c>
      <c r="D30" s="38" t="s">
        <v>199</v>
      </c>
      <c r="E30" s="84">
        <v>0.01875</v>
      </c>
      <c r="F30" s="83">
        <v>0.005208333333333333</v>
      </c>
      <c r="G30" s="84">
        <f t="shared" si="0"/>
        <v>0.013541666666666667</v>
      </c>
      <c r="H30" s="1"/>
    </row>
    <row r="31" spans="1:8" ht="12.75">
      <c r="A31" s="1"/>
      <c r="B31" s="1">
        <v>6404</v>
      </c>
      <c r="C31" s="1" t="str">
        <f>полиатлон!G134</f>
        <v>Валов Александр</v>
      </c>
      <c r="D31" s="38" t="s">
        <v>256</v>
      </c>
      <c r="E31" s="84">
        <v>0.02153935185185185</v>
      </c>
      <c r="F31" s="83">
        <v>0.007986111111111112</v>
      </c>
      <c r="G31" s="84">
        <f t="shared" si="0"/>
        <v>0.013553240740740739</v>
      </c>
      <c r="H31" s="1"/>
    </row>
    <row r="32" spans="1:8" ht="12.75">
      <c r="A32" s="1"/>
      <c r="B32" s="1">
        <v>253</v>
      </c>
      <c r="C32" s="1" t="str">
        <f>полиатлон!G133</f>
        <v>Миронов Сергей</v>
      </c>
      <c r="D32" s="38" t="s">
        <v>256</v>
      </c>
      <c r="E32" s="84">
        <v>0.01545138888888889</v>
      </c>
      <c r="F32" s="83">
        <v>0.001736111111111111</v>
      </c>
      <c r="G32" s="84">
        <f t="shared" si="0"/>
        <v>0.013715277777777778</v>
      </c>
      <c r="H32" s="1"/>
    </row>
    <row r="33" spans="1:8" ht="12.75">
      <c r="A33" s="1"/>
      <c r="B33" s="1">
        <v>6398</v>
      </c>
      <c r="C33" s="1" t="str">
        <f>полиатлон!G69</f>
        <v>Сюсюкин Дмитрий</v>
      </c>
      <c r="D33" s="38" t="s">
        <v>187</v>
      </c>
      <c r="E33" s="84">
        <v>0.020671296296296295</v>
      </c>
      <c r="F33" s="83">
        <v>0.006944444444444444</v>
      </c>
      <c r="G33" s="84">
        <f t="shared" si="0"/>
        <v>0.013726851851851851</v>
      </c>
      <c r="H33" s="1"/>
    </row>
    <row r="34" spans="1:8" ht="12.75">
      <c r="A34" s="1"/>
      <c r="B34" s="1">
        <v>267</v>
      </c>
      <c r="C34" s="36" t="s">
        <v>412</v>
      </c>
      <c r="D34" s="38" t="s">
        <v>199</v>
      </c>
      <c r="E34" s="84">
        <v>0.01765046296296296</v>
      </c>
      <c r="F34" s="83">
        <v>0.0038194444444444443</v>
      </c>
      <c r="G34" s="84">
        <f t="shared" si="0"/>
        <v>0.013831018518518517</v>
      </c>
      <c r="H34" s="1"/>
    </row>
    <row r="35" spans="1:8" ht="12.75">
      <c r="A35" s="1"/>
      <c r="B35" s="1">
        <v>6399</v>
      </c>
      <c r="C35" s="36" t="s">
        <v>443</v>
      </c>
      <c r="D35" s="38" t="s">
        <v>354</v>
      </c>
      <c r="E35" s="84">
        <v>0.02096064814814815</v>
      </c>
      <c r="F35" s="83">
        <v>0.006944444444444444</v>
      </c>
      <c r="G35" s="84">
        <f t="shared" si="0"/>
        <v>0.014016203703703704</v>
      </c>
      <c r="H35" s="1"/>
    </row>
    <row r="36" spans="1:8" ht="12.75">
      <c r="A36" s="1"/>
      <c r="B36" s="1">
        <v>294</v>
      </c>
      <c r="C36" s="1" t="str">
        <f>полиатлон!G4</f>
        <v>Купцов Дмитрий</v>
      </c>
      <c r="D36" s="38" t="s">
        <v>42</v>
      </c>
      <c r="E36" s="84">
        <v>0.020381944444444446</v>
      </c>
      <c r="F36" s="83">
        <v>0.0062499999999999995</v>
      </c>
      <c r="G36" s="84">
        <f t="shared" si="0"/>
        <v>0.014131944444444447</v>
      </c>
      <c r="H36" s="1"/>
    </row>
    <row r="37" spans="1:8" ht="12.75">
      <c r="A37" s="1"/>
      <c r="B37" s="1">
        <v>245</v>
      </c>
      <c r="C37" s="36" t="s">
        <v>436</v>
      </c>
      <c r="D37" s="38" t="s">
        <v>178</v>
      </c>
      <c r="E37" s="84">
        <v>0.015358796296296296</v>
      </c>
      <c r="F37" s="83">
        <v>0.00034722222222222224</v>
      </c>
      <c r="G37" s="84">
        <f t="shared" si="0"/>
        <v>0.015011574074074073</v>
      </c>
      <c r="H37" s="1"/>
    </row>
    <row r="38" spans="1:8" ht="12.75">
      <c r="A38" s="1"/>
      <c r="B38" s="1">
        <v>270</v>
      </c>
      <c r="C38" s="1" t="str">
        <f>полиатлон!B82</f>
        <v>Королев Алексей</v>
      </c>
      <c r="D38" s="38" t="s">
        <v>191</v>
      </c>
      <c r="E38" s="84">
        <v>0.020092592592592592</v>
      </c>
      <c r="F38" s="83">
        <v>0.004166666666666667</v>
      </c>
      <c r="G38" s="84">
        <f t="shared" si="0"/>
        <v>0.015925925925925927</v>
      </c>
      <c r="H38" s="1"/>
    </row>
    <row r="39" spans="1:8" ht="12.75">
      <c r="A39" s="1"/>
      <c r="B39" s="1">
        <v>283</v>
      </c>
      <c r="C39" s="1" t="str">
        <f>полиатлон!B81</f>
        <v>Князев Александр</v>
      </c>
      <c r="D39" s="38" t="s">
        <v>191</v>
      </c>
      <c r="E39" s="84">
        <v>0.0215625</v>
      </c>
      <c r="F39" s="83">
        <v>0.005555555555555556</v>
      </c>
      <c r="G39" s="84">
        <f t="shared" si="0"/>
        <v>0.01600694444444444</v>
      </c>
      <c r="H39" s="1"/>
    </row>
    <row r="40" spans="1:8" ht="12.75">
      <c r="A40" s="1"/>
      <c r="B40" s="1">
        <v>251</v>
      </c>
      <c r="C40" s="1" t="str">
        <f>полиатлон!B121</f>
        <v>Бителев Василий</v>
      </c>
      <c r="D40" s="38" t="s">
        <v>41</v>
      </c>
      <c r="E40" s="84">
        <v>0.01741898148148148</v>
      </c>
      <c r="F40" s="83">
        <v>0.001388888888888889</v>
      </c>
      <c r="G40" s="84">
        <f t="shared" si="0"/>
        <v>0.016030092592592592</v>
      </c>
      <c r="H40" s="1"/>
    </row>
    <row r="41" spans="1:8" ht="12.75">
      <c r="A41" s="1"/>
      <c r="B41" s="1">
        <v>282</v>
      </c>
      <c r="C41" s="1" t="str">
        <f>полиатлон!B68</f>
        <v>Мамонов Александр</v>
      </c>
      <c r="D41" s="38" t="s">
        <v>182</v>
      </c>
      <c r="E41" s="84">
        <v>0.022118055555555557</v>
      </c>
      <c r="F41" s="83">
        <v>0.005555555555555556</v>
      </c>
      <c r="G41" s="84">
        <f t="shared" si="0"/>
        <v>0.0165625</v>
      </c>
      <c r="H41" s="1"/>
    </row>
    <row r="42" spans="1:8" ht="12.75">
      <c r="A42" s="1"/>
      <c r="B42" s="1">
        <v>6397</v>
      </c>
      <c r="C42" s="1" t="str">
        <f>полиатлон!B134</f>
        <v>Дасаев Наиль</v>
      </c>
      <c r="D42" s="38" t="s">
        <v>35</v>
      </c>
      <c r="E42" s="84">
        <v>0.0234375</v>
      </c>
      <c r="F42" s="83">
        <v>0.006597222222222222</v>
      </c>
      <c r="G42" s="84">
        <f t="shared" si="0"/>
        <v>0.016840277777777777</v>
      </c>
      <c r="H42" s="1"/>
    </row>
    <row r="43" spans="1:8" ht="12.75">
      <c r="A43" s="1"/>
      <c r="B43" s="1">
        <v>254</v>
      </c>
      <c r="C43" s="1" t="str">
        <f>полиатлон!G5</f>
        <v>Гуськов Сергей</v>
      </c>
      <c r="D43" s="38" t="s">
        <v>42</v>
      </c>
      <c r="E43" s="84">
        <v>0.01869212962962963</v>
      </c>
      <c r="F43" s="83">
        <v>0.001736111111111111</v>
      </c>
      <c r="G43" s="84">
        <f t="shared" si="0"/>
        <v>0.01695601851851852</v>
      </c>
      <c r="H43" s="1"/>
    </row>
    <row r="44" spans="1:8" ht="12.75">
      <c r="A44" s="1"/>
      <c r="B44" s="1">
        <v>6400</v>
      </c>
      <c r="C44" s="1" t="str">
        <f>полиатлон!B4</f>
        <v>Косолапов Александр</v>
      </c>
      <c r="D44" s="2" t="s">
        <v>106</v>
      </c>
      <c r="E44" s="84">
        <v>0.024525462962962968</v>
      </c>
      <c r="F44" s="83">
        <v>0.007291666666666666</v>
      </c>
      <c r="G44" s="84">
        <f t="shared" si="0"/>
        <v>0.017233796296296303</v>
      </c>
      <c r="H44" s="1"/>
    </row>
    <row r="45" spans="1:8" ht="12.75">
      <c r="A45" s="1"/>
      <c r="B45" s="1">
        <v>246</v>
      </c>
      <c r="C45" s="1" t="str">
        <f>полиатлон!G17</f>
        <v>Коновалов Иван</v>
      </c>
      <c r="D45" s="38" t="s">
        <v>43</v>
      </c>
      <c r="E45" s="84">
        <v>0.018148148148148146</v>
      </c>
      <c r="F45" s="83">
        <v>0.00034722222222222224</v>
      </c>
      <c r="G45" s="84">
        <f t="shared" si="0"/>
        <v>0.017800925925925925</v>
      </c>
      <c r="H45" s="1"/>
    </row>
    <row r="46" spans="1:8" ht="12.75">
      <c r="A46" s="1"/>
      <c r="B46" s="1">
        <v>264</v>
      </c>
      <c r="C46" s="1" t="str">
        <f>полиатлон!B5</f>
        <v>Калинкин Александр</v>
      </c>
      <c r="D46" s="2" t="s">
        <v>106</v>
      </c>
      <c r="E46" s="84">
        <v>0.021354166666666664</v>
      </c>
      <c r="F46" s="83">
        <v>0.003472222222222222</v>
      </c>
      <c r="G46" s="84">
        <f t="shared" si="0"/>
        <v>0.017881944444444443</v>
      </c>
      <c r="H46" s="1"/>
    </row>
    <row r="47" spans="1:8" ht="12.75">
      <c r="A47" s="1"/>
      <c r="B47" s="1">
        <v>259</v>
      </c>
      <c r="C47" s="1" t="str">
        <f>полиатлон!B94</f>
        <v>Бранченков Роман</v>
      </c>
      <c r="D47" s="38" t="s">
        <v>214</v>
      </c>
      <c r="E47" s="84">
        <v>0.020694444444444446</v>
      </c>
      <c r="F47" s="83">
        <v>0.002777777777777778</v>
      </c>
      <c r="G47" s="84">
        <f t="shared" si="0"/>
        <v>0.017916666666666668</v>
      </c>
      <c r="H47" s="1"/>
    </row>
    <row r="48" spans="1:8" ht="12.75">
      <c r="A48" s="1"/>
      <c r="B48" s="1">
        <v>252</v>
      </c>
      <c r="C48" s="36" t="s">
        <v>414</v>
      </c>
      <c r="D48" s="38" t="s">
        <v>284</v>
      </c>
      <c r="E48" s="84">
        <v>0.019398148148148147</v>
      </c>
      <c r="F48" s="83">
        <v>0.001388888888888889</v>
      </c>
      <c r="G48" s="84">
        <f t="shared" si="0"/>
        <v>0.01800925925925926</v>
      </c>
      <c r="H48" s="1"/>
    </row>
    <row r="49" spans="1:8" ht="12.75">
      <c r="A49" s="1"/>
      <c r="B49" s="1">
        <v>277</v>
      </c>
      <c r="C49" s="36" t="s">
        <v>438</v>
      </c>
      <c r="D49" s="38" t="s">
        <v>439</v>
      </c>
      <c r="E49" s="84">
        <v>0.02349537037037037</v>
      </c>
      <c r="F49" s="83">
        <v>0.004513888888888889</v>
      </c>
      <c r="G49" s="84">
        <f t="shared" si="0"/>
        <v>0.01898148148148148</v>
      </c>
      <c r="H49" s="1"/>
    </row>
    <row r="50" spans="1:8" ht="12.75">
      <c r="A50" s="1"/>
      <c r="B50" s="1">
        <v>268</v>
      </c>
      <c r="C50" s="1" t="str">
        <f>полиатлон!B69</f>
        <v>Зоткин Анатолий</v>
      </c>
      <c r="D50" s="38" t="s">
        <v>182</v>
      </c>
      <c r="E50" s="84">
        <v>0.025810185185185183</v>
      </c>
      <c r="F50" s="83">
        <v>0.004166666666666667</v>
      </c>
      <c r="G50" s="84">
        <f t="shared" si="0"/>
        <v>0.021643518518518517</v>
      </c>
      <c r="H50" s="1"/>
    </row>
    <row r="51" spans="1:8" ht="12.75">
      <c r="A51" s="1"/>
      <c r="B51" s="1">
        <v>257</v>
      </c>
      <c r="C51" s="1" t="str">
        <f>полиатлон!G55</f>
        <v>Гуркин Геннадий</v>
      </c>
      <c r="D51" s="38" t="s">
        <v>179</v>
      </c>
      <c r="E51" s="84">
        <v>0.024467592592592593</v>
      </c>
      <c r="F51" s="83">
        <v>0.0024305555555555556</v>
      </c>
      <c r="G51" s="84">
        <f t="shared" si="0"/>
        <v>0.022037037037037036</v>
      </c>
      <c r="H51" s="1"/>
    </row>
    <row r="52" spans="1:8" ht="12.75">
      <c r="A52" s="1"/>
      <c r="B52" s="1">
        <v>6402</v>
      </c>
      <c r="C52" s="1" t="str">
        <f>полиатлон!B120</f>
        <v>Бузин Сергей</v>
      </c>
      <c r="D52" s="38" t="s">
        <v>41</v>
      </c>
      <c r="E52" s="84">
        <v>0.03197916666666666</v>
      </c>
      <c r="F52" s="83">
        <v>0.007638888888888889</v>
      </c>
      <c r="G52" s="84">
        <f t="shared" si="0"/>
        <v>0.024340277777777773</v>
      </c>
      <c r="H52" s="1"/>
    </row>
    <row r="53" spans="1:8" ht="12.75">
      <c r="A53" s="1"/>
      <c r="B53" s="1">
        <v>295</v>
      </c>
      <c r="C53" s="1" t="str">
        <f>полиатлон!G18</f>
        <v>Якушев Виктор</v>
      </c>
      <c r="D53" s="38" t="s">
        <v>43</v>
      </c>
      <c r="E53" s="84">
        <v>0.03416666666666667</v>
      </c>
      <c r="F53" s="83">
        <v>0.0062499999999999995</v>
      </c>
      <c r="G53" s="84">
        <f t="shared" si="0"/>
        <v>0.027916666666666673</v>
      </c>
      <c r="H53" s="1"/>
    </row>
    <row r="54" spans="1:8" ht="12.75">
      <c r="A54" s="46"/>
      <c r="B54" s="1">
        <v>280</v>
      </c>
      <c r="C54" s="1" t="str">
        <f>полиатлон!G29</f>
        <v>Исляев Шамиль</v>
      </c>
      <c r="D54" s="38" t="s">
        <v>34</v>
      </c>
      <c r="E54" s="123">
        <v>0</v>
      </c>
      <c r="F54" s="124">
        <v>0.005208333333333333</v>
      </c>
      <c r="G54" s="123">
        <f t="shared" si="0"/>
        <v>-0.005208333333333333</v>
      </c>
      <c r="H54" s="46"/>
    </row>
    <row r="55" spans="1:8" ht="12.75">
      <c r="A55" s="1"/>
      <c r="B55" s="1">
        <v>250</v>
      </c>
      <c r="C55" s="1" t="str">
        <f>полиатлон!B107</f>
        <v>Силин Виталий</v>
      </c>
      <c r="D55" s="38" t="s">
        <v>219</v>
      </c>
      <c r="E55" s="84">
        <v>0</v>
      </c>
      <c r="F55" s="83">
        <v>0.0010416666666666667</v>
      </c>
      <c r="G55" s="84">
        <f t="shared" si="0"/>
        <v>-0.0010416666666666667</v>
      </c>
      <c r="H55" s="1"/>
    </row>
    <row r="56" spans="1:8" ht="12.75">
      <c r="A56" s="1"/>
      <c r="B56" s="1"/>
      <c r="H56" s="1"/>
    </row>
    <row r="57" spans="1:8" ht="12.75">
      <c r="A57" s="1"/>
      <c r="B57" s="1"/>
      <c r="C57" s="1"/>
      <c r="D57" s="2"/>
      <c r="E57" s="84"/>
      <c r="F57" s="83"/>
      <c r="G57" s="84"/>
      <c r="H57" s="1"/>
    </row>
    <row r="58" spans="1:8" ht="12.75">
      <c r="A58" s="1"/>
      <c r="B58" s="1"/>
      <c r="C58" s="1"/>
      <c r="D58" s="2"/>
      <c r="E58" s="84"/>
      <c r="F58" s="83"/>
      <c r="G58" s="84"/>
      <c r="H58" s="1"/>
    </row>
    <row r="59" spans="1:8" ht="12.75">
      <c r="A59" s="1"/>
      <c r="B59" s="1"/>
      <c r="C59" s="1"/>
      <c r="D59" s="2"/>
      <c r="E59" s="84"/>
      <c r="F59" s="83"/>
      <c r="G59" s="84"/>
      <c r="H59" s="1"/>
    </row>
    <row r="60" spans="1:8" ht="12.75">
      <c r="A60" s="1"/>
      <c r="B60" s="1"/>
      <c r="C60" s="1"/>
      <c r="D60" s="2"/>
      <c r="E60" s="81"/>
      <c r="F60" s="82"/>
      <c r="G60" s="82"/>
      <c r="H60" s="1"/>
    </row>
    <row r="61" spans="1:8" ht="12.75">
      <c r="A61" s="1"/>
      <c r="B61" s="1"/>
      <c r="C61" s="1"/>
      <c r="D61" s="2"/>
      <c r="E61" s="81"/>
      <c r="F61" s="82"/>
      <c r="G61" s="82"/>
      <c r="H61" s="1"/>
    </row>
    <row r="62" spans="1:8" ht="12.75">
      <c r="A62" s="1"/>
      <c r="B62" s="1"/>
      <c r="C62" s="1"/>
      <c r="D62" s="2"/>
      <c r="E62" s="81"/>
      <c r="F62" s="82"/>
      <c r="G62" s="82"/>
      <c r="H62" s="1"/>
    </row>
    <row r="63" spans="1:8" ht="12.75">
      <c r="A63" s="1"/>
      <c r="B63" s="1"/>
      <c r="C63" s="1"/>
      <c r="D63" s="2"/>
      <c r="E63" s="81"/>
      <c r="F63" s="82"/>
      <c r="G63" s="82"/>
      <c r="H63" s="1"/>
    </row>
    <row r="64" spans="1:8" ht="12.75">
      <c r="A64" s="1"/>
      <c r="B64" s="1"/>
      <c r="C64" s="1"/>
      <c r="D64" s="2"/>
      <c r="E64" s="81"/>
      <c r="F64" s="82"/>
      <c r="G64" s="82"/>
      <c r="H64" s="1"/>
    </row>
    <row r="65" spans="1:8" ht="12.75">
      <c r="A65" s="1"/>
      <c r="B65" s="1"/>
      <c r="C65" s="1"/>
      <c r="D65" s="2"/>
      <c r="E65" s="81"/>
      <c r="F65" s="82"/>
      <c r="G65" s="82"/>
      <c r="H65" s="1"/>
    </row>
    <row r="66" spans="1:8" ht="12.75">
      <c r="A66" s="1"/>
      <c r="B66" s="1"/>
      <c r="C66" s="1"/>
      <c r="D66" s="2"/>
      <c r="E66" s="81"/>
      <c r="F66" s="82"/>
      <c r="G66" s="82"/>
      <c r="H66" s="1"/>
    </row>
    <row r="67" spans="1:8" ht="12.75">
      <c r="A67" s="1"/>
      <c r="B67" s="1"/>
      <c r="C67" s="1"/>
      <c r="D67" s="2"/>
      <c r="E67" s="81"/>
      <c r="F67" s="82"/>
      <c r="G67" s="82"/>
      <c r="H67" s="1"/>
    </row>
    <row r="68" spans="1:8" ht="12.75">
      <c r="A68" s="1"/>
      <c r="B68" s="1"/>
      <c r="C68" s="1"/>
      <c r="D68" s="2"/>
      <c r="E68" s="81"/>
      <c r="F68" s="82"/>
      <c r="G68" s="82"/>
      <c r="H68" s="1"/>
    </row>
    <row r="69" spans="1:8" ht="12.75">
      <c r="A69" s="1"/>
      <c r="B69" s="1"/>
      <c r="C69" s="1"/>
      <c r="D69" s="2"/>
      <c r="E69" s="81"/>
      <c r="F69" s="82"/>
      <c r="G69" s="82"/>
      <c r="H69" s="1"/>
    </row>
    <row r="70" spans="1:8" ht="12.75">
      <c r="A70" s="1"/>
      <c r="B70" s="1"/>
      <c r="C70" s="1"/>
      <c r="D70" s="2"/>
      <c r="E70" s="81"/>
      <c r="F70" s="82"/>
      <c r="G70" s="82"/>
      <c r="H70" s="1"/>
    </row>
    <row r="71" spans="1:8" ht="12.75">
      <c r="A71" s="1"/>
      <c r="B71" s="1"/>
      <c r="C71" s="1"/>
      <c r="D71" s="2"/>
      <c r="E71" s="81"/>
      <c r="F71" s="82"/>
      <c r="G71" s="82"/>
      <c r="H71" s="1"/>
    </row>
    <row r="72" spans="1:8" ht="12.75">
      <c r="A72" s="1"/>
      <c r="B72" s="1"/>
      <c r="C72" s="1"/>
      <c r="D72" s="2"/>
      <c r="E72" s="81"/>
      <c r="F72" s="82"/>
      <c r="G72" s="82"/>
      <c r="H72" s="1"/>
    </row>
    <row r="73" spans="1:8" ht="12.75">
      <c r="A73" s="1"/>
      <c r="B73" s="1"/>
      <c r="C73" s="1"/>
      <c r="D73" s="2"/>
      <c r="E73" s="81"/>
      <c r="F73" s="82"/>
      <c r="G73" s="82"/>
      <c r="H73" s="1"/>
    </row>
    <row r="74" spans="1:8" ht="12.75">
      <c r="A74" s="1"/>
      <c r="B74" s="1"/>
      <c r="C74" s="1"/>
      <c r="D74" s="2"/>
      <c r="E74" s="81"/>
      <c r="F74" s="82"/>
      <c r="G74" s="82"/>
      <c r="H74" s="1"/>
    </row>
    <row r="75" spans="1:8" ht="12.75">
      <c r="A75" s="1"/>
      <c r="B75" s="1"/>
      <c r="C75" s="1"/>
      <c r="D75" s="2"/>
      <c r="E75" s="81"/>
      <c r="F75" s="82"/>
      <c r="G75" s="82"/>
      <c r="H75" s="1"/>
    </row>
    <row r="76" spans="1:8" ht="12.75">
      <c r="A76" s="1"/>
      <c r="B76" s="1"/>
      <c r="C76" s="1"/>
      <c r="D76" s="2"/>
      <c r="E76" s="81"/>
      <c r="F76" s="82"/>
      <c r="G76" s="82"/>
      <c r="H76" s="1"/>
    </row>
    <row r="77" spans="1:8" ht="12.75">
      <c r="A77" s="1"/>
      <c r="B77" s="1"/>
      <c r="C77" s="1"/>
      <c r="D77" s="2"/>
      <c r="E77" s="81"/>
      <c r="F77" s="82"/>
      <c r="G77" s="82"/>
      <c r="H77" s="1"/>
    </row>
    <row r="78" spans="1:8" ht="12.75">
      <c r="A78" s="1"/>
      <c r="B78" s="1"/>
      <c r="C78" s="1"/>
      <c r="D78" s="2"/>
      <c r="E78" s="81"/>
      <c r="F78" s="82"/>
      <c r="G78" s="82"/>
      <c r="H78" s="1"/>
    </row>
    <row r="79" spans="1:8" ht="12.75">
      <c r="A79" s="1"/>
      <c r="B79" s="1"/>
      <c r="C79" s="1"/>
      <c r="D79" s="2"/>
      <c r="E79" s="81"/>
      <c r="F79" s="82"/>
      <c r="G79" s="82"/>
      <c r="H79" s="1"/>
    </row>
    <row r="80" spans="1:8" ht="12.75">
      <c r="A80" s="1"/>
      <c r="B80" s="1"/>
      <c r="C80" s="1"/>
      <c r="D80" s="2"/>
      <c r="E80" s="81"/>
      <c r="F80" s="82"/>
      <c r="G80" s="82"/>
      <c r="H80" s="1"/>
    </row>
    <row r="81" spans="1:8" ht="12.75">
      <c r="A81" s="1"/>
      <c r="B81" s="1"/>
      <c r="C81" s="1"/>
      <c r="D81" s="2"/>
      <c r="E81" s="81"/>
      <c r="F81" s="82"/>
      <c r="G81" s="82"/>
      <c r="H81" s="1"/>
    </row>
    <row r="82" spans="1:8" ht="12.75">
      <c r="A82" s="1"/>
      <c r="B82" s="1"/>
      <c r="C82" s="1"/>
      <c r="D82" s="2"/>
      <c r="E82" s="81"/>
      <c r="F82" s="82"/>
      <c r="G82" s="82"/>
      <c r="H82" s="1"/>
    </row>
    <row r="83" spans="1:8" ht="12.75">
      <c r="A83" s="1"/>
      <c r="B83" s="1"/>
      <c r="C83" s="1"/>
      <c r="D83" s="2"/>
      <c r="E83" s="81"/>
      <c r="F83" s="82"/>
      <c r="G83" s="82"/>
      <c r="H83" s="1"/>
    </row>
    <row r="84" spans="1:8" ht="12.75">
      <c r="A84" s="1"/>
      <c r="B84" s="1"/>
      <c r="C84" s="1"/>
      <c r="D84" s="2"/>
      <c r="E84" s="81"/>
      <c r="F84" s="82"/>
      <c r="G84" s="82"/>
      <c r="H84" s="1"/>
    </row>
    <row r="85" spans="1:8" ht="12.75">
      <c r="A85" s="1"/>
      <c r="B85" s="1"/>
      <c r="C85" s="1"/>
      <c r="D85" s="2"/>
      <c r="E85" s="81"/>
      <c r="F85" s="82"/>
      <c r="G85" s="82"/>
      <c r="H85" s="1"/>
    </row>
    <row r="86" spans="1:8" ht="12.75">
      <c r="A86" s="1"/>
      <c r="B86" s="1"/>
      <c r="C86" s="1"/>
      <c r="D86" s="2"/>
      <c r="E86" s="81"/>
      <c r="F86" s="82"/>
      <c r="G86" s="82"/>
      <c r="H86" s="1"/>
    </row>
    <row r="87" spans="1:8" ht="12.75">
      <c r="A87" s="1"/>
      <c r="B87" s="1"/>
      <c r="C87" s="1"/>
      <c r="D87" s="2"/>
      <c r="E87" s="2"/>
      <c r="F87" s="1"/>
      <c r="G87" s="1"/>
      <c r="H87" s="1"/>
    </row>
    <row r="88" spans="1:8" ht="12.75">
      <c r="A88" s="1"/>
      <c r="B88" s="1"/>
      <c r="C88" s="1"/>
      <c r="D88" s="2"/>
      <c r="E88" s="2"/>
      <c r="F88" s="1"/>
      <c r="G88" s="1"/>
      <c r="H88" s="1"/>
    </row>
    <row r="89" spans="1:8" ht="12.75">
      <c r="A89" s="1"/>
      <c r="B89" s="1"/>
      <c r="C89" s="1"/>
      <c r="D89" s="2"/>
      <c r="E89" s="2"/>
      <c r="F89" s="1"/>
      <c r="G89" s="1"/>
      <c r="H89" s="1"/>
    </row>
    <row r="90" spans="1:8" ht="12.75">
      <c r="A90" s="1"/>
      <c r="B90" s="1"/>
      <c r="C90" s="1"/>
      <c r="D90" s="2"/>
      <c r="E90" s="2"/>
      <c r="F90" s="1"/>
      <c r="G90" s="1"/>
      <c r="H90" s="1"/>
    </row>
    <row r="91" spans="1:8" ht="12.75">
      <c r="A91" s="1"/>
      <c r="B91" s="1"/>
      <c r="C91" s="1"/>
      <c r="D91" s="2"/>
      <c r="E91" s="2"/>
      <c r="F91" s="1"/>
      <c r="G91" s="1"/>
      <c r="H91" s="1"/>
    </row>
    <row r="92" spans="1:8" ht="12.75">
      <c r="A92" s="1"/>
      <c r="B92" s="1"/>
      <c r="C92" s="1"/>
      <c r="D92" s="2"/>
      <c r="E92" s="2"/>
      <c r="F92" s="1"/>
      <c r="G92" s="1"/>
      <c r="H92" s="1"/>
    </row>
    <row r="93" spans="1:8" ht="12.75">
      <c r="A93" s="1"/>
      <c r="B93" s="1"/>
      <c r="C93" s="1"/>
      <c r="D93" s="2"/>
      <c r="E93" s="2"/>
      <c r="F93" s="1"/>
      <c r="G93" s="1"/>
      <c r="H93" s="1"/>
    </row>
    <row r="94" spans="1:8" ht="12.75">
      <c r="A94" s="1"/>
      <c r="B94" s="1"/>
      <c r="C94" s="1"/>
      <c r="D94" s="2"/>
      <c r="E94" s="2"/>
      <c r="F94" s="1"/>
      <c r="G94" s="1"/>
      <c r="H94" s="1"/>
    </row>
    <row r="95" spans="1:8" ht="12.75">
      <c r="A95" s="1"/>
      <c r="B95" s="1"/>
      <c r="C95" s="1"/>
      <c r="D95" s="2"/>
      <c r="E95" s="2"/>
      <c r="F95" s="1"/>
      <c r="G95" s="1"/>
      <c r="H95" s="1"/>
    </row>
    <row r="96" spans="1:8" ht="12.75">
      <c r="A96" s="1"/>
      <c r="B96" s="1"/>
      <c r="C96" s="1"/>
      <c r="D96" s="2"/>
      <c r="E96" s="2"/>
      <c r="F96" s="1"/>
      <c r="G96" s="1"/>
      <c r="H96" s="1"/>
    </row>
    <row r="97" spans="1:8" ht="12.75">
      <c r="A97" s="1"/>
      <c r="B97" s="1"/>
      <c r="C97" s="1"/>
      <c r="D97" s="2"/>
      <c r="E97" s="2"/>
      <c r="F97" s="1"/>
      <c r="G97" s="1"/>
      <c r="H97" s="1"/>
    </row>
    <row r="98" spans="1:8" ht="12.75">
      <c r="A98" s="1"/>
      <c r="B98" s="1"/>
      <c r="C98" s="1"/>
      <c r="D98" s="2"/>
      <c r="E98" s="2"/>
      <c r="F98" s="1"/>
      <c r="G98" s="1"/>
      <c r="H98" s="1"/>
    </row>
    <row r="99" spans="1:8" ht="12.75">
      <c r="A99" s="1"/>
      <c r="B99" s="1"/>
      <c r="C99" s="1"/>
      <c r="D99" s="2"/>
      <c r="E99" s="2"/>
      <c r="F99" s="1"/>
      <c r="G99" s="1"/>
      <c r="H99" s="1"/>
    </row>
    <row r="100" spans="1:8" ht="12.75">
      <c r="A100" s="1"/>
      <c r="B100" s="1"/>
      <c r="C100" s="1"/>
      <c r="D100" s="2"/>
      <c r="E100" s="2"/>
      <c r="F100" s="1"/>
      <c r="G100" s="1"/>
      <c r="H100" s="1"/>
    </row>
    <row r="101" spans="1:8" ht="12.75">
      <c r="A101" s="1"/>
      <c r="B101" s="1"/>
      <c r="C101" s="1"/>
      <c r="D101" s="2"/>
      <c r="E101" s="2"/>
      <c r="F101" s="1"/>
      <c r="G101" s="1"/>
      <c r="H101" s="1"/>
    </row>
    <row r="102" spans="1:8" ht="12.75">
      <c r="A102" s="1"/>
      <c r="B102" s="1"/>
      <c r="C102" s="1"/>
      <c r="D102" s="2"/>
      <c r="E102" s="2"/>
      <c r="F102" s="1"/>
      <c r="G102" s="1"/>
      <c r="H102" s="1"/>
    </row>
    <row r="103" spans="1:8" ht="12.75">
      <c r="A103" s="1"/>
      <c r="B103" s="1"/>
      <c r="C103" s="1"/>
      <c r="D103" s="2"/>
      <c r="E103" s="2"/>
      <c r="F103" s="1"/>
      <c r="G103" s="1"/>
      <c r="H103" s="1"/>
    </row>
    <row r="104" spans="1:8" ht="12.75">
      <c r="A104" s="1"/>
      <c r="B104" s="1"/>
      <c r="C104" s="1"/>
      <c r="D104" s="2"/>
      <c r="E104" s="2"/>
      <c r="F104" s="1"/>
      <c r="G104" s="1"/>
      <c r="H104" s="1"/>
    </row>
    <row r="105" spans="1:8" ht="12.75">
      <c r="A105" s="1"/>
      <c r="B105" s="1"/>
      <c r="C105" s="1"/>
      <c r="D105" s="2"/>
      <c r="E105" s="2"/>
      <c r="F105" s="1"/>
      <c r="G105" s="1"/>
      <c r="H105" s="1"/>
    </row>
    <row r="106" spans="1:8" ht="12.75">
      <c r="A106" s="1"/>
      <c r="B106" s="1"/>
      <c r="C106" s="1"/>
      <c r="D106" s="2"/>
      <c r="E106" s="2"/>
      <c r="F106" s="1"/>
      <c r="G106" s="1"/>
      <c r="H106" s="1"/>
    </row>
    <row r="107" spans="1:8" ht="12.75">
      <c r="A107" s="1"/>
      <c r="B107" s="1"/>
      <c r="C107" s="1"/>
      <c r="D107" s="2"/>
      <c r="E107" s="2"/>
      <c r="F107" s="1"/>
      <c r="G107" s="1"/>
      <c r="H107" s="1"/>
    </row>
    <row r="108" spans="1:8" ht="12.75">
      <c r="A108" s="1"/>
      <c r="B108" s="1"/>
      <c r="C108" s="1"/>
      <c r="D108" s="2"/>
      <c r="E108" s="2"/>
      <c r="F108" s="1"/>
      <c r="G108" s="1"/>
      <c r="H108" s="1"/>
    </row>
    <row r="109" spans="1:8" ht="12.75">
      <c r="A109" s="1"/>
      <c r="B109" s="1"/>
      <c r="C109" s="1"/>
      <c r="D109" s="2"/>
      <c r="E109" s="2"/>
      <c r="F109" s="1"/>
      <c r="G109" s="1"/>
      <c r="H109" s="1"/>
    </row>
    <row r="110" spans="1:8" ht="12.75">
      <c r="A110" s="1"/>
      <c r="B110" s="1"/>
      <c r="C110" s="1"/>
      <c r="D110" s="2"/>
      <c r="E110" s="2"/>
      <c r="F110" s="1"/>
      <c r="G110" s="1"/>
      <c r="H110" s="1"/>
    </row>
    <row r="111" spans="1:8" ht="12.75">
      <c r="A111" s="1"/>
      <c r="B111" s="1"/>
      <c r="C111" s="1"/>
      <c r="D111" s="2"/>
      <c r="E111" s="2"/>
      <c r="F111" s="1"/>
      <c r="G111" s="1"/>
      <c r="H111" s="1"/>
    </row>
    <row r="112" spans="1:8" ht="12.75">
      <c r="A112" s="1"/>
      <c r="B112" s="1"/>
      <c r="C112" s="1"/>
      <c r="D112" s="2"/>
      <c r="E112" s="2"/>
      <c r="F112" s="1"/>
      <c r="G112" s="1"/>
      <c r="H112" s="1"/>
    </row>
    <row r="113" spans="1:8" ht="12.75">
      <c r="A113" s="1"/>
      <c r="B113" s="1"/>
      <c r="C113" s="1"/>
      <c r="D113" s="2"/>
      <c r="E113" s="2"/>
      <c r="F113" s="1"/>
      <c r="G113" s="1"/>
      <c r="H113" s="1"/>
    </row>
    <row r="114" spans="1:8" ht="12.75">
      <c r="A114" s="1"/>
      <c r="B114" s="1"/>
      <c r="C114" s="1"/>
      <c r="D114" s="2"/>
      <c r="E114" s="2"/>
      <c r="F114" s="1"/>
      <c r="G114" s="1"/>
      <c r="H114" s="1"/>
    </row>
    <row r="115" spans="1:8" ht="12.75">
      <c r="A115" s="1"/>
      <c r="B115" s="1"/>
      <c r="C115" s="1"/>
      <c r="D115" s="2"/>
      <c r="E115" s="2"/>
      <c r="F115" s="1"/>
      <c r="G115" s="1"/>
      <c r="H115" s="1"/>
    </row>
    <row r="116" spans="1:8" ht="12.75">
      <c r="A116" s="1"/>
      <c r="B116" s="1"/>
      <c r="C116" s="1"/>
      <c r="D116" s="2"/>
      <c r="E116" s="2"/>
      <c r="F116" s="1"/>
      <c r="G116" s="1"/>
      <c r="H116" s="1"/>
    </row>
    <row r="117" spans="1:8" ht="12.75">
      <c r="A117" s="1"/>
      <c r="B117" s="1"/>
      <c r="C117" s="1"/>
      <c r="D117" s="2"/>
      <c r="E117" s="2"/>
      <c r="F117" s="1"/>
      <c r="G117" s="1"/>
      <c r="H117" s="1"/>
    </row>
    <row r="118" spans="1:8" ht="12.75">
      <c r="A118" s="1"/>
      <c r="B118" s="1"/>
      <c r="C118" s="1"/>
      <c r="D118" s="2"/>
      <c r="E118" s="2"/>
      <c r="F118" s="1"/>
      <c r="G118" s="1"/>
      <c r="H118" s="1"/>
    </row>
    <row r="119" spans="1:8" ht="12.75">
      <c r="A119" s="1"/>
      <c r="B119" s="1"/>
      <c r="C119" s="1"/>
      <c r="D119" s="2"/>
      <c r="E119" s="2"/>
      <c r="F119" s="1"/>
      <c r="G119" s="1"/>
      <c r="H119" s="1"/>
    </row>
    <row r="120" spans="1:8" ht="12.75">
      <c r="A120" s="1"/>
      <c r="B120" s="1"/>
      <c r="C120" s="1"/>
      <c r="D120" s="2"/>
      <c r="E120" s="2"/>
      <c r="F120" s="1"/>
      <c r="G120" s="1"/>
      <c r="H120" s="1"/>
    </row>
    <row r="121" spans="1:8" ht="12.75">
      <c r="A121" s="1"/>
      <c r="B121" s="1"/>
      <c r="C121" s="1"/>
      <c r="D121" s="2"/>
      <c r="E121" s="2"/>
      <c r="F121" s="1"/>
      <c r="G121" s="1"/>
      <c r="H121" s="1"/>
    </row>
    <row r="122" spans="1:8" ht="12.75">
      <c r="A122" s="1"/>
      <c r="B122" s="1"/>
      <c r="C122" s="1"/>
      <c r="D122" s="2"/>
      <c r="E122" s="2"/>
      <c r="F122" s="1"/>
      <c r="G122" s="1"/>
      <c r="H122" s="1"/>
    </row>
    <row r="123" spans="1:8" ht="12.75">
      <c r="A123" s="1"/>
      <c r="B123" s="1"/>
      <c r="C123" s="1"/>
      <c r="D123" s="2"/>
      <c r="E123" s="2"/>
      <c r="F123" s="1"/>
      <c r="G123" s="1"/>
      <c r="H123" s="1"/>
    </row>
    <row r="124" spans="1:8" ht="12.75">
      <c r="A124" s="1"/>
      <c r="B124" s="1"/>
      <c r="C124" s="1"/>
      <c r="D124" s="2"/>
      <c r="E124" s="2"/>
      <c r="F124" s="1"/>
      <c r="G124" s="1"/>
      <c r="H124" s="1"/>
    </row>
    <row r="125" spans="1:8" ht="12.75">
      <c r="A125" s="1"/>
      <c r="B125" s="1"/>
      <c r="C125" s="1"/>
      <c r="D125" s="2"/>
      <c r="E125" s="2"/>
      <c r="F125" s="1"/>
      <c r="G125" s="1"/>
      <c r="H125" s="1"/>
    </row>
    <row r="126" spans="1:8" ht="12.75">
      <c r="A126" s="1"/>
      <c r="B126" s="1"/>
      <c r="C126" s="1"/>
      <c r="D126" s="2"/>
      <c r="E126" s="2"/>
      <c r="F126" s="1"/>
      <c r="G126" s="1"/>
      <c r="H126" s="1"/>
    </row>
    <row r="127" spans="1:8" ht="12.75">
      <c r="A127" s="1"/>
      <c r="B127" s="1"/>
      <c r="C127" s="1"/>
      <c r="D127" s="2"/>
      <c r="E127" s="2"/>
      <c r="F127" s="1"/>
      <c r="G127" s="1"/>
      <c r="H127" s="1"/>
    </row>
    <row r="128" spans="1:8" ht="12.75">
      <c r="A128" s="1"/>
      <c r="B128" s="1"/>
      <c r="C128" s="1"/>
      <c r="D128" s="2"/>
      <c r="E128" s="2"/>
      <c r="F128" s="1"/>
      <c r="G128" s="1"/>
      <c r="H128" s="1"/>
    </row>
    <row r="129" spans="1:8" ht="12.75">
      <c r="A129" s="1"/>
      <c r="B129" s="1"/>
      <c r="C129" s="1"/>
      <c r="D129" s="2"/>
      <c r="E129" s="2"/>
      <c r="F129" s="1"/>
      <c r="G129" s="1"/>
      <c r="H129" s="1"/>
    </row>
    <row r="130" spans="1:8" ht="12.75">
      <c r="A130" s="1"/>
      <c r="B130" s="1"/>
      <c r="C130" s="1"/>
      <c r="D130" s="2"/>
      <c r="E130" s="2"/>
      <c r="F130" s="1"/>
      <c r="G130" s="1"/>
      <c r="H130" s="1"/>
    </row>
    <row r="131" spans="1:8" ht="12.75">
      <c r="A131" s="1"/>
      <c r="B131" s="1"/>
      <c r="C131" s="1"/>
      <c r="D131" s="2"/>
      <c r="E131" s="2"/>
      <c r="F131" s="1"/>
      <c r="G131" s="1"/>
      <c r="H131" s="1"/>
    </row>
    <row r="132" spans="1:8" ht="12.75">
      <c r="A132" s="1"/>
      <c r="B132" s="1"/>
      <c r="C132" s="1"/>
      <c r="D132" s="2"/>
      <c r="E132" s="2"/>
      <c r="F132" s="1"/>
      <c r="G132" s="1"/>
      <c r="H132" s="1"/>
    </row>
    <row r="133" spans="1:8" ht="12.75">
      <c r="A133" s="1"/>
      <c r="B133" s="1"/>
      <c r="C133" s="1"/>
      <c r="D133" s="2"/>
      <c r="E133" s="2"/>
      <c r="F133" s="1"/>
      <c r="G133" s="1"/>
      <c r="H133" s="1"/>
    </row>
    <row r="134" spans="1:8" ht="12.75">
      <c r="A134" s="1"/>
      <c r="B134" s="1"/>
      <c r="C134" s="1"/>
      <c r="D134" s="2"/>
      <c r="E134" s="2"/>
      <c r="F134" s="1"/>
      <c r="G134" s="1"/>
      <c r="H134" s="1"/>
    </row>
    <row r="135" spans="1:8" ht="12.75">
      <c r="A135" s="1"/>
      <c r="B135" s="1"/>
      <c r="C135" s="1"/>
      <c r="D135" s="2"/>
      <c r="E135" s="2"/>
      <c r="F135" s="1"/>
      <c r="G135" s="1"/>
      <c r="H135" s="1"/>
    </row>
    <row r="136" spans="1:8" ht="12.75">
      <c r="A136" s="1"/>
      <c r="B136" s="1"/>
      <c r="C136" s="1"/>
      <c r="D136" s="2"/>
      <c r="E136" s="2"/>
      <c r="F136" s="1"/>
      <c r="G136" s="1"/>
      <c r="H136" s="1"/>
    </row>
    <row r="137" spans="1:8" ht="12.75">
      <c r="A137" s="1"/>
      <c r="B137" s="1"/>
      <c r="C137" s="1"/>
      <c r="D137" s="2"/>
      <c r="E137" s="2"/>
      <c r="F137" s="1"/>
      <c r="G137" s="1"/>
      <c r="H137" s="1"/>
    </row>
    <row r="138" spans="1:8" ht="12.75">
      <c r="A138" s="1"/>
      <c r="B138" s="1"/>
      <c r="C138" s="1"/>
      <c r="D138" s="2"/>
      <c r="E138" s="2"/>
      <c r="F138" s="1"/>
      <c r="G138" s="1"/>
      <c r="H138" s="1"/>
    </row>
    <row r="139" spans="1:8" ht="12.75">
      <c r="A139" s="1"/>
      <c r="B139" s="1"/>
      <c r="C139" s="1"/>
      <c r="D139" s="2"/>
      <c r="E139" s="2"/>
      <c r="F139" s="1"/>
      <c r="G139" s="1"/>
      <c r="H139" s="1"/>
    </row>
    <row r="140" spans="1:8" ht="12.75">
      <c r="A140" s="1"/>
      <c r="B140" s="1"/>
      <c r="C140" s="1"/>
      <c r="D140" s="2"/>
      <c r="E140" s="2"/>
      <c r="F140" s="1"/>
      <c r="G140" s="1"/>
      <c r="H140" s="1"/>
    </row>
    <row r="141" spans="1:8" ht="12.75">
      <c r="A141" s="1"/>
      <c r="B141" s="1"/>
      <c r="C141" s="1"/>
      <c r="D141" s="2"/>
      <c r="E141" s="2"/>
      <c r="F141" s="1"/>
      <c r="G141" s="1"/>
      <c r="H141" s="1"/>
    </row>
    <row r="142" spans="1:8" ht="12.75">
      <c r="A142" s="1"/>
      <c r="B142" s="1"/>
      <c r="C142" s="1"/>
      <c r="D142" s="2"/>
      <c r="E142" s="2"/>
      <c r="F142" s="1"/>
      <c r="G142" s="1"/>
      <c r="H142" s="1"/>
    </row>
    <row r="143" spans="1:8" ht="12.75">
      <c r="A143" s="1"/>
      <c r="B143" s="1"/>
      <c r="C143" s="1"/>
      <c r="D143" s="2"/>
      <c r="E143" s="2"/>
      <c r="F143" s="1"/>
      <c r="G143" s="1"/>
      <c r="H143" s="1"/>
    </row>
    <row r="144" spans="1:8" ht="12.75">
      <c r="A144" s="1"/>
      <c r="B144" s="1"/>
      <c r="C144" s="1"/>
      <c r="D144" s="2"/>
      <c r="E144" s="2"/>
      <c r="F144" s="1"/>
      <c r="G144" s="1"/>
      <c r="H144" s="1"/>
    </row>
    <row r="145" spans="1:8" ht="12.75">
      <c r="A145" s="1"/>
      <c r="B145" s="1"/>
      <c r="C145" s="1"/>
      <c r="D145" s="2"/>
      <c r="E145" s="2"/>
      <c r="F145" s="1"/>
      <c r="G145" s="1"/>
      <c r="H145" s="1"/>
    </row>
    <row r="146" spans="1:8" ht="12.75">
      <c r="A146" s="1"/>
      <c r="B146" s="1"/>
      <c r="C146" s="1"/>
      <c r="D146" s="2"/>
      <c r="E146" s="2"/>
      <c r="F146" s="1"/>
      <c r="G146" s="1"/>
      <c r="H146" s="1"/>
    </row>
    <row r="147" spans="1:8" ht="12.75">
      <c r="A147" s="1"/>
      <c r="B147" s="1"/>
      <c r="C147" s="1"/>
      <c r="D147" s="2"/>
      <c r="E147" s="2"/>
      <c r="F147" s="1"/>
      <c r="G147" s="1"/>
      <c r="H147" s="1"/>
    </row>
    <row r="148" spans="1:8" ht="12.75">
      <c r="A148" s="1"/>
      <c r="B148" s="1"/>
      <c r="C148" s="1"/>
      <c r="D148" s="2"/>
      <c r="E148" s="2"/>
      <c r="F148" s="1"/>
      <c r="G148" s="1"/>
      <c r="H148" s="1"/>
    </row>
    <row r="149" spans="1:8" ht="12.75">
      <c r="A149" s="1"/>
      <c r="B149" s="1"/>
      <c r="C149" s="1"/>
      <c r="D149" s="2"/>
      <c r="E149" s="2"/>
      <c r="F149" s="1"/>
      <c r="G149" s="1"/>
      <c r="H149" s="1"/>
    </row>
    <row r="150" spans="1:8" ht="12.75">
      <c r="A150" s="1"/>
      <c r="B150" s="1"/>
      <c r="C150" s="1"/>
      <c r="D150" s="2"/>
      <c r="E150" s="2"/>
      <c r="F150" s="1"/>
      <c r="G150" s="1"/>
      <c r="H150" s="1"/>
    </row>
    <row r="151" spans="1:8" ht="12.75">
      <c r="A151" s="1"/>
      <c r="B151" s="1"/>
      <c r="C151" s="1"/>
      <c r="D151" s="2"/>
      <c r="E151" s="2"/>
      <c r="F151" s="1"/>
      <c r="G151" s="1"/>
      <c r="H151" s="1"/>
    </row>
    <row r="152" spans="1:8" ht="12.75">
      <c r="A152" s="1"/>
      <c r="B152" s="1"/>
      <c r="C152" s="1"/>
      <c r="D152" s="2"/>
      <c r="E152" s="2"/>
      <c r="F152" s="1"/>
      <c r="G152" s="1"/>
      <c r="H152" s="1"/>
    </row>
    <row r="153" spans="1:8" ht="12.75">
      <c r="A153" s="1"/>
      <c r="B153" s="1"/>
      <c r="C153" s="1"/>
      <c r="D153" s="2"/>
      <c r="E153" s="2"/>
      <c r="F153" s="1"/>
      <c r="G153" s="1"/>
      <c r="H153" s="1"/>
    </row>
    <row r="154" spans="1:8" ht="12.75">
      <c r="A154" s="1"/>
      <c r="B154" s="1"/>
      <c r="C154" s="1"/>
      <c r="D154" s="2"/>
      <c r="E154" s="2"/>
      <c r="F154" s="1"/>
      <c r="G154" s="1"/>
      <c r="H154" s="1"/>
    </row>
    <row r="155" spans="1:8" ht="12.75">
      <c r="A155" s="1"/>
      <c r="B155" s="1"/>
      <c r="C155" s="1"/>
      <c r="D155" s="2"/>
      <c r="E155" s="2"/>
      <c r="F155" s="1"/>
      <c r="G155" s="1"/>
      <c r="H155" s="1"/>
    </row>
    <row r="156" spans="1:8" ht="12.75">
      <c r="A156" s="1"/>
      <c r="B156" s="1"/>
      <c r="C156" s="1"/>
      <c r="D156" s="2"/>
      <c r="E156" s="2"/>
      <c r="F156" s="1"/>
      <c r="G156" s="1"/>
      <c r="H156" s="1"/>
    </row>
    <row r="157" spans="1:8" ht="12.75">
      <c r="A157" s="1"/>
      <c r="B157" s="1"/>
      <c r="C157" s="1"/>
      <c r="D157" s="2"/>
      <c r="E157" s="2"/>
      <c r="F157" s="1"/>
      <c r="G157" s="1"/>
      <c r="H157" s="1"/>
    </row>
    <row r="158" spans="1:8" ht="12.75">
      <c r="A158" s="1"/>
      <c r="B158" s="1"/>
      <c r="C158" s="1"/>
      <c r="D158" s="2"/>
      <c r="E158" s="2"/>
      <c r="F158" s="1"/>
      <c r="G158" s="1"/>
      <c r="H158" s="1"/>
    </row>
    <row r="159" spans="1:8" ht="12.75">
      <c r="A159" s="1"/>
      <c r="B159" s="1"/>
      <c r="C159" s="1"/>
      <c r="D159" s="2"/>
      <c r="E159" s="2"/>
      <c r="F159" s="1"/>
      <c r="G159" s="1"/>
      <c r="H159" s="1"/>
    </row>
    <row r="160" spans="1:8" ht="12.75">
      <c r="A160" s="1"/>
      <c r="B160" s="1"/>
      <c r="C160" s="1"/>
      <c r="D160" s="2"/>
      <c r="E160" s="2"/>
      <c r="F160" s="1"/>
      <c r="G160" s="1"/>
      <c r="H160" s="1"/>
    </row>
    <row r="161" spans="1:8" ht="12.75">
      <c r="A161" s="1"/>
      <c r="B161" s="1"/>
      <c r="C161" s="1"/>
      <c r="D161" s="2"/>
      <c r="E161" s="2"/>
      <c r="F161" s="1"/>
      <c r="G161" s="1"/>
      <c r="H161" s="1"/>
    </row>
    <row r="162" spans="1:8" ht="12.75">
      <c r="A162" s="1"/>
      <c r="B162" s="1"/>
      <c r="C162" s="1"/>
      <c r="D162" s="2"/>
      <c r="E162" s="2"/>
      <c r="F162" s="1"/>
      <c r="G162" s="1"/>
      <c r="H162" s="1"/>
    </row>
    <row r="163" spans="1:8" ht="12.75">
      <c r="A163" s="1"/>
      <c r="B163" s="1"/>
      <c r="C163" s="1"/>
      <c r="D163" s="2"/>
      <c r="E163" s="2"/>
      <c r="F163" s="1"/>
      <c r="G163" s="1"/>
      <c r="H163" s="1"/>
    </row>
    <row r="164" spans="1:8" ht="12.75">
      <c r="A164" s="1"/>
      <c r="B164" s="1"/>
      <c r="C164" s="1"/>
      <c r="D164" s="2"/>
      <c r="E164" s="2"/>
      <c r="F164" s="1"/>
      <c r="G164" s="1"/>
      <c r="H164" s="1"/>
    </row>
    <row r="165" spans="1:8" ht="12.75">
      <c r="A165" s="1"/>
      <c r="B165" s="1"/>
      <c r="C165" s="1"/>
      <c r="D165" s="2"/>
      <c r="E165" s="2"/>
      <c r="F165" s="1"/>
      <c r="G165" s="1"/>
      <c r="H165" s="1"/>
    </row>
    <row r="166" spans="1:8" ht="12.75">
      <c r="A166" s="1"/>
      <c r="B166" s="1"/>
      <c r="C166" s="1"/>
      <c r="D166" s="2"/>
      <c r="E166" s="2"/>
      <c r="F166" s="1"/>
      <c r="G166" s="1"/>
      <c r="H166" s="1"/>
    </row>
    <row r="167" spans="1:8" ht="12.75">
      <c r="A167" s="1"/>
      <c r="B167" s="1"/>
      <c r="C167" s="1"/>
      <c r="D167" s="2"/>
      <c r="E167" s="2"/>
      <c r="F167" s="1"/>
      <c r="G167" s="1"/>
      <c r="H167" s="1"/>
    </row>
    <row r="168" spans="1:8" ht="12.75">
      <c r="A168" s="1"/>
      <c r="B168" s="1"/>
      <c r="C168" s="1"/>
      <c r="D168" s="2"/>
      <c r="E168" s="2"/>
      <c r="F168" s="1"/>
      <c r="G168" s="1"/>
      <c r="H168" s="1"/>
    </row>
    <row r="169" spans="1:8" ht="12.75">
      <c r="A169" s="1"/>
      <c r="B169" s="1"/>
      <c r="C169" s="1"/>
      <c r="D169" s="2"/>
      <c r="E169" s="2"/>
      <c r="F169" s="1"/>
      <c r="G169" s="1"/>
      <c r="H169" s="1"/>
    </row>
    <row r="170" spans="1:8" ht="12.75">
      <c r="A170" s="1"/>
      <c r="B170" s="1"/>
      <c r="C170" s="1"/>
      <c r="D170" s="2"/>
      <c r="E170" s="2"/>
      <c r="F170" s="1"/>
      <c r="G170" s="1"/>
      <c r="H170" s="1"/>
    </row>
  </sheetData>
  <sheetProtection/>
  <mergeCells count="10">
    <mergeCell ref="B2:H2"/>
    <mergeCell ref="D3:G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5.140625" style="0" customWidth="1"/>
    <col min="2" max="2" width="21.00390625" style="0" customWidth="1"/>
    <col min="3" max="3" width="16.7109375" style="0" customWidth="1"/>
    <col min="4" max="4" width="6.28125" style="0" customWidth="1"/>
    <col min="5" max="5" width="5.140625" style="0" customWidth="1"/>
    <col min="6" max="6" width="7.421875" style="0" customWidth="1"/>
    <col min="7" max="8" width="5.421875" style="0" customWidth="1"/>
    <col min="9" max="9" width="5.28125" style="0" customWidth="1"/>
    <col min="10" max="10" width="6.00390625" style="0" customWidth="1"/>
    <col min="11" max="11" width="9.8515625" style="0" hidden="1" customWidth="1"/>
    <col min="12" max="12" width="6.00390625" style="0" customWidth="1"/>
  </cols>
  <sheetData>
    <row r="1" spans="1:11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209" t="s">
        <v>104</v>
      </c>
      <c r="B2" s="223"/>
      <c r="C2" s="223"/>
      <c r="D2" s="223"/>
      <c r="E2" s="223"/>
      <c r="F2" s="223"/>
      <c r="G2" s="223"/>
      <c r="H2" s="223"/>
      <c r="I2" s="223"/>
      <c r="J2" s="223"/>
      <c r="K2" s="86"/>
    </row>
    <row r="3" spans="1:7" ht="15" customHeight="1">
      <c r="A3" s="12"/>
      <c r="B3" s="12"/>
      <c r="C3" s="209" t="s">
        <v>105</v>
      </c>
      <c r="D3" s="257"/>
      <c r="E3" s="257"/>
      <c r="F3" s="257"/>
      <c r="G3" s="257"/>
    </row>
    <row r="4" ht="12.75">
      <c r="I4" s="37" t="s">
        <v>655</v>
      </c>
    </row>
    <row r="5" spans="1:12" ht="12.75" customHeight="1">
      <c r="A5" s="207" t="s">
        <v>79</v>
      </c>
      <c r="B5" s="226" t="s">
        <v>32</v>
      </c>
      <c r="C5" s="226" t="s">
        <v>37</v>
      </c>
      <c r="D5" s="201" t="s">
        <v>103</v>
      </c>
      <c r="E5" s="203"/>
      <c r="F5" s="201" t="s">
        <v>70</v>
      </c>
      <c r="G5" s="203"/>
      <c r="H5" s="201" t="s">
        <v>58</v>
      </c>
      <c r="I5" s="203"/>
      <c r="J5" s="255" t="s">
        <v>53</v>
      </c>
      <c r="K5" s="207" t="s">
        <v>39</v>
      </c>
      <c r="L5" s="111"/>
    </row>
    <row r="6" spans="1:12" ht="22.5" customHeight="1">
      <c r="A6" s="258"/>
      <c r="B6" s="258"/>
      <c r="C6" s="258"/>
      <c r="D6" s="204"/>
      <c r="E6" s="206"/>
      <c r="F6" s="253"/>
      <c r="G6" s="206"/>
      <c r="H6" s="253"/>
      <c r="I6" s="206"/>
      <c r="J6" s="259"/>
      <c r="K6" s="258"/>
      <c r="L6" s="141"/>
    </row>
    <row r="7" spans="1:12" ht="22.5" customHeight="1">
      <c r="A7" s="208"/>
      <c r="B7" s="208"/>
      <c r="C7" s="208"/>
      <c r="D7" s="11"/>
      <c r="E7" s="89" t="s">
        <v>29</v>
      </c>
      <c r="F7" s="47"/>
      <c r="G7" s="88" t="s">
        <v>29</v>
      </c>
      <c r="H7" s="47"/>
      <c r="I7" s="87" t="s">
        <v>29</v>
      </c>
      <c r="J7" s="208"/>
      <c r="K7" s="208"/>
      <c r="L7" s="112"/>
    </row>
    <row r="8" spans="1:12" ht="22.5" customHeight="1">
      <c r="A8" s="132">
        <v>1</v>
      </c>
      <c r="B8" s="129" t="str">
        <f>полиатлон!B48</f>
        <v>Пичугина Оксана</v>
      </c>
      <c r="C8" s="129" t="s">
        <v>165</v>
      </c>
      <c r="D8" s="2">
        <v>77</v>
      </c>
      <c r="E8" s="90">
        <v>77</v>
      </c>
      <c r="F8" s="130" t="s">
        <v>618</v>
      </c>
      <c r="G8" s="131">
        <v>51</v>
      </c>
      <c r="H8" s="128">
        <v>30</v>
      </c>
      <c r="I8" s="6">
        <v>45</v>
      </c>
      <c r="J8" s="131">
        <f aca="true" t="shared" si="0" ref="J8:J50">I8+G8+E8</f>
        <v>173</v>
      </c>
      <c r="K8" s="112"/>
      <c r="L8" s="2">
        <v>120</v>
      </c>
    </row>
    <row r="9" spans="1:12" ht="12.75">
      <c r="A9" s="40">
        <v>2</v>
      </c>
      <c r="B9" s="35" t="str">
        <f>полиатлон!B49</f>
        <v>Асташкина Оксана</v>
      </c>
      <c r="C9" s="35" t="s">
        <v>165</v>
      </c>
      <c r="D9" s="2">
        <v>48</v>
      </c>
      <c r="E9" s="90">
        <v>48</v>
      </c>
      <c r="F9" s="119" t="s">
        <v>617</v>
      </c>
      <c r="G9" s="6">
        <v>52</v>
      </c>
      <c r="H9" s="2">
        <v>25</v>
      </c>
      <c r="I9" s="6">
        <v>40</v>
      </c>
      <c r="J9" s="6">
        <f t="shared" si="0"/>
        <v>140</v>
      </c>
      <c r="K9" s="1"/>
      <c r="L9" s="2">
        <v>108</v>
      </c>
    </row>
    <row r="10" spans="1:12" ht="12.75">
      <c r="A10" s="2">
        <v>3</v>
      </c>
      <c r="B10" s="2" t="str">
        <f>полиатлон!B153</f>
        <v>Почивалова Мария</v>
      </c>
      <c r="C10" s="38" t="s">
        <v>33</v>
      </c>
      <c r="D10" s="2">
        <v>33</v>
      </c>
      <c r="E10" s="90">
        <v>33</v>
      </c>
      <c r="F10" s="119" t="s">
        <v>619</v>
      </c>
      <c r="G10" s="90">
        <v>50</v>
      </c>
      <c r="H10" s="2">
        <v>40</v>
      </c>
      <c r="I10" s="90">
        <v>55</v>
      </c>
      <c r="J10" s="90">
        <f t="shared" si="0"/>
        <v>138</v>
      </c>
      <c r="K10" s="1"/>
      <c r="L10" s="2">
        <v>98</v>
      </c>
    </row>
    <row r="11" spans="1:12" ht="12.75">
      <c r="A11" s="132">
        <v>4</v>
      </c>
      <c r="B11" s="35" t="str">
        <f>полиатлон!G49</f>
        <v>Игнашкина Олеся</v>
      </c>
      <c r="C11" s="35" t="s">
        <v>44</v>
      </c>
      <c r="D11" s="2">
        <v>3</v>
      </c>
      <c r="E11" s="90">
        <v>3</v>
      </c>
      <c r="F11" s="119" t="s">
        <v>615</v>
      </c>
      <c r="G11" s="6">
        <v>66</v>
      </c>
      <c r="H11" s="2">
        <v>33</v>
      </c>
      <c r="I11" s="6">
        <v>48</v>
      </c>
      <c r="J11" s="6">
        <f t="shared" si="0"/>
        <v>117</v>
      </c>
      <c r="K11" s="1"/>
      <c r="L11" s="2">
        <v>90</v>
      </c>
    </row>
    <row r="12" spans="1:12" ht="12.75">
      <c r="A12" s="40">
        <v>5</v>
      </c>
      <c r="B12" s="35" t="str">
        <f>полиатлон!G48</f>
        <v>Гришина Юоия</v>
      </c>
      <c r="C12" s="35" t="s">
        <v>44</v>
      </c>
      <c r="D12" s="2">
        <v>11</v>
      </c>
      <c r="E12" s="90">
        <v>11</v>
      </c>
      <c r="F12" s="119" t="s">
        <v>616</v>
      </c>
      <c r="G12" s="6">
        <v>63</v>
      </c>
      <c r="H12" s="2">
        <v>19</v>
      </c>
      <c r="I12" s="6">
        <v>34</v>
      </c>
      <c r="J12" s="6">
        <f t="shared" si="0"/>
        <v>108</v>
      </c>
      <c r="K12" s="1"/>
      <c r="L12" s="2">
        <v>85</v>
      </c>
    </row>
    <row r="13" spans="1:12" ht="12.75">
      <c r="A13" s="2">
        <v>6</v>
      </c>
      <c r="B13" s="2" t="str">
        <f>полиатлон!B74</f>
        <v>Костромова Елена</v>
      </c>
      <c r="C13" s="38" t="s">
        <v>182</v>
      </c>
      <c r="D13" s="2">
        <v>37</v>
      </c>
      <c r="E13" s="90">
        <v>37</v>
      </c>
      <c r="F13" s="119" t="s">
        <v>633</v>
      </c>
      <c r="G13" s="90">
        <v>34</v>
      </c>
      <c r="H13" s="2">
        <v>11</v>
      </c>
      <c r="I13" s="90">
        <v>22</v>
      </c>
      <c r="J13" s="90">
        <f t="shared" si="0"/>
        <v>93</v>
      </c>
      <c r="K13" s="1"/>
      <c r="L13" s="2">
        <v>82</v>
      </c>
    </row>
    <row r="14" spans="1:12" ht="12.75">
      <c r="A14" s="132">
        <v>7</v>
      </c>
      <c r="B14" s="35" t="str">
        <f>полиатлон!B23</f>
        <v>Панимасова Светлана</v>
      </c>
      <c r="C14" s="35" t="s">
        <v>140</v>
      </c>
      <c r="D14" s="40">
        <v>3</v>
      </c>
      <c r="E14" s="90">
        <v>3</v>
      </c>
      <c r="F14" s="126" t="s">
        <v>623</v>
      </c>
      <c r="G14" s="6">
        <v>44</v>
      </c>
      <c r="H14" s="40">
        <v>23</v>
      </c>
      <c r="I14" s="6">
        <v>38</v>
      </c>
      <c r="J14" s="6">
        <f t="shared" si="0"/>
        <v>85</v>
      </c>
      <c r="K14" s="25"/>
      <c r="L14" s="2">
        <v>79</v>
      </c>
    </row>
    <row r="15" spans="1:12" ht="12.75">
      <c r="A15" s="40">
        <v>8</v>
      </c>
      <c r="B15" s="2" t="str">
        <f>полиатлон!B87</f>
        <v>Фролова Мария</v>
      </c>
      <c r="C15" s="38" t="s">
        <v>191</v>
      </c>
      <c r="D15" s="2">
        <v>16</v>
      </c>
      <c r="E15" s="90">
        <v>16</v>
      </c>
      <c r="F15" s="119" t="s">
        <v>628</v>
      </c>
      <c r="G15" s="90">
        <v>36</v>
      </c>
      <c r="H15" s="2">
        <v>13</v>
      </c>
      <c r="I15" s="90">
        <v>26</v>
      </c>
      <c r="J15" s="90">
        <f t="shared" si="0"/>
        <v>78</v>
      </c>
      <c r="K15" s="1"/>
      <c r="L15" s="2">
        <v>76</v>
      </c>
    </row>
    <row r="16" spans="1:12" ht="12.75">
      <c r="A16" s="2">
        <v>9</v>
      </c>
      <c r="B16" s="2" t="str">
        <f>полиатлон!B152</f>
        <v>Андрюшкина Аля</v>
      </c>
      <c r="C16" s="38" t="s">
        <v>33</v>
      </c>
      <c r="D16" s="2">
        <v>8</v>
      </c>
      <c r="E16" s="90">
        <v>8</v>
      </c>
      <c r="F16" s="119" t="s">
        <v>622</v>
      </c>
      <c r="G16" s="90">
        <v>46</v>
      </c>
      <c r="H16" s="2">
        <v>8</v>
      </c>
      <c r="I16" s="90">
        <v>16</v>
      </c>
      <c r="J16" s="90">
        <f t="shared" si="0"/>
        <v>70</v>
      </c>
      <c r="K16" s="1"/>
      <c r="L16" s="2">
        <v>74</v>
      </c>
    </row>
    <row r="17" spans="1:12" ht="12.75">
      <c r="A17" s="132">
        <v>10</v>
      </c>
      <c r="B17" s="2" t="str">
        <f>полиатлон!B113</f>
        <v>Прохорова Яна</v>
      </c>
      <c r="C17" s="38" t="s">
        <v>219</v>
      </c>
      <c r="D17" s="2">
        <v>9</v>
      </c>
      <c r="E17" s="90">
        <v>9</v>
      </c>
      <c r="F17" s="119" t="s">
        <v>621</v>
      </c>
      <c r="G17" s="90">
        <v>49</v>
      </c>
      <c r="H17" s="2">
        <v>3</v>
      </c>
      <c r="I17" s="90">
        <v>6</v>
      </c>
      <c r="J17" s="90">
        <f t="shared" si="0"/>
        <v>64</v>
      </c>
      <c r="K17" s="1"/>
      <c r="L17" s="2">
        <v>72</v>
      </c>
    </row>
    <row r="18" spans="1:12" ht="12.75">
      <c r="A18" s="40">
        <v>11</v>
      </c>
      <c r="B18" s="2" t="str">
        <f>полиатлон!B114</f>
        <v>Аравина Марина</v>
      </c>
      <c r="C18" s="38" t="s">
        <v>219</v>
      </c>
      <c r="D18" s="2">
        <v>12</v>
      </c>
      <c r="E18" s="90">
        <v>12</v>
      </c>
      <c r="F18" s="119" t="s">
        <v>620</v>
      </c>
      <c r="G18" s="90">
        <v>49</v>
      </c>
      <c r="H18" s="2">
        <v>1</v>
      </c>
      <c r="I18" s="90">
        <v>2</v>
      </c>
      <c r="J18" s="90">
        <f t="shared" si="0"/>
        <v>63</v>
      </c>
      <c r="K18" s="1"/>
      <c r="L18" s="2">
        <v>70</v>
      </c>
    </row>
    <row r="19" spans="1:12" ht="12.75">
      <c r="A19" s="2">
        <v>12</v>
      </c>
      <c r="B19" s="38" t="str">
        <f>полиатлон!B61</f>
        <v>Овчинникова Галина</v>
      </c>
      <c r="C19" s="38" t="s">
        <v>178</v>
      </c>
      <c r="D19" s="2">
        <v>24</v>
      </c>
      <c r="E19" s="90">
        <v>24</v>
      </c>
      <c r="F19" s="119" t="s">
        <v>640</v>
      </c>
      <c r="G19" s="6">
        <v>17</v>
      </c>
      <c r="H19" s="2">
        <v>10</v>
      </c>
      <c r="I19" s="6">
        <v>20</v>
      </c>
      <c r="J19" s="6">
        <f t="shared" si="0"/>
        <v>61</v>
      </c>
      <c r="K19" s="1"/>
      <c r="L19" s="2">
        <v>69</v>
      </c>
    </row>
    <row r="20" spans="1:12" ht="12.75">
      <c r="A20" s="132">
        <v>13</v>
      </c>
      <c r="B20" s="2" t="str">
        <f>полиатлон!B75</f>
        <v>Царапкина Кристина</v>
      </c>
      <c r="C20" s="38" t="s">
        <v>182</v>
      </c>
      <c r="D20" s="2">
        <v>14</v>
      </c>
      <c r="E20" s="90">
        <v>14</v>
      </c>
      <c r="F20" s="119" t="s">
        <v>634</v>
      </c>
      <c r="G20" s="90">
        <v>31</v>
      </c>
      <c r="H20" s="2">
        <v>8</v>
      </c>
      <c r="I20" s="90">
        <v>16</v>
      </c>
      <c r="J20" s="90">
        <f t="shared" si="0"/>
        <v>61</v>
      </c>
      <c r="K20" s="1"/>
      <c r="L20" s="2">
        <v>68</v>
      </c>
    </row>
    <row r="21" spans="1:12" ht="12.75">
      <c r="A21" s="40">
        <v>14</v>
      </c>
      <c r="B21" s="2" t="str">
        <f>полиатлон!B140</f>
        <v>Кудрякова Наиля</v>
      </c>
      <c r="C21" s="38" t="s">
        <v>35</v>
      </c>
      <c r="D21" s="2">
        <v>18</v>
      </c>
      <c r="E21" s="90">
        <v>18</v>
      </c>
      <c r="F21" s="119" t="s">
        <v>635</v>
      </c>
      <c r="G21" s="90">
        <v>31</v>
      </c>
      <c r="H21" s="2">
        <v>4</v>
      </c>
      <c r="I21" s="90">
        <v>8</v>
      </c>
      <c r="J21" s="90">
        <f t="shared" si="0"/>
        <v>57</v>
      </c>
      <c r="K21" s="1"/>
      <c r="L21" s="2">
        <v>67</v>
      </c>
    </row>
    <row r="22" spans="1:12" ht="12.75">
      <c r="A22" s="2">
        <v>15</v>
      </c>
      <c r="B22" s="2" t="str">
        <f>полиатлон!G152</f>
        <v>Масленникова Дарья</v>
      </c>
      <c r="C22" s="38" t="s">
        <v>265</v>
      </c>
      <c r="D22" s="2">
        <v>15</v>
      </c>
      <c r="E22" s="90">
        <v>15</v>
      </c>
      <c r="F22" s="119" t="s">
        <v>625</v>
      </c>
      <c r="G22" s="90">
        <v>40</v>
      </c>
      <c r="H22" s="2">
        <v>1</v>
      </c>
      <c r="I22" s="90">
        <v>2</v>
      </c>
      <c r="J22" s="90">
        <f t="shared" si="0"/>
        <v>57</v>
      </c>
      <c r="K22" s="1"/>
      <c r="L22" s="2">
        <v>66</v>
      </c>
    </row>
    <row r="23" spans="1:12" ht="12.75">
      <c r="A23" s="132">
        <v>16</v>
      </c>
      <c r="B23" s="2" t="str">
        <f>полиатлон!B165</f>
        <v>Зайчикова Людмила</v>
      </c>
      <c r="C23" s="38" t="s">
        <v>199</v>
      </c>
      <c r="D23" s="2">
        <v>0</v>
      </c>
      <c r="E23" s="90">
        <v>0</v>
      </c>
      <c r="F23" s="119" t="s">
        <v>638</v>
      </c>
      <c r="G23" s="90">
        <v>28</v>
      </c>
      <c r="H23" s="2">
        <v>14</v>
      </c>
      <c r="I23" s="90">
        <v>28</v>
      </c>
      <c r="J23" s="90">
        <f t="shared" si="0"/>
        <v>56</v>
      </c>
      <c r="K23" s="1"/>
      <c r="L23" s="2">
        <v>65</v>
      </c>
    </row>
    <row r="24" spans="1:12" ht="12.75">
      <c r="A24" s="40">
        <v>17</v>
      </c>
      <c r="B24" s="2" t="str">
        <f>полиатлон!G75</f>
        <v>Пекеткина Ольга</v>
      </c>
      <c r="C24" s="38" t="s">
        <v>187</v>
      </c>
      <c r="D24" s="2">
        <v>24</v>
      </c>
      <c r="E24" s="90">
        <v>24</v>
      </c>
      <c r="F24" s="119" t="s">
        <v>634</v>
      </c>
      <c r="G24" s="90">
        <v>31</v>
      </c>
      <c r="H24" s="2">
        <v>0</v>
      </c>
      <c r="I24" s="90"/>
      <c r="J24" s="90">
        <f t="shared" si="0"/>
        <v>55</v>
      </c>
      <c r="K24" s="1"/>
      <c r="L24" s="2">
        <v>64</v>
      </c>
    </row>
    <row r="25" spans="1:12" ht="12.75">
      <c r="A25" s="2">
        <v>18</v>
      </c>
      <c r="B25" s="2" t="str">
        <f>полиатлон!B88</f>
        <v>Гудкова Юлия</v>
      </c>
      <c r="C25" s="38" t="s">
        <v>191</v>
      </c>
      <c r="D25" s="2">
        <v>0</v>
      </c>
      <c r="E25" s="90">
        <v>0</v>
      </c>
      <c r="F25" s="119" t="s">
        <v>627</v>
      </c>
      <c r="G25" s="90">
        <v>38</v>
      </c>
      <c r="H25" s="2">
        <v>8</v>
      </c>
      <c r="I25" s="90">
        <v>16</v>
      </c>
      <c r="J25" s="90">
        <f t="shared" si="0"/>
        <v>54</v>
      </c>
      <c r="K25" s="1"/>
      <c r="L25" s="2">
        <v>63</v>
      </c>
    </row>
    <row r="26" spans="1:12" ht="12.75">
      <c r="A26" s="132">
        <v>19</v>
      </c>
      <c r="B26" s="2" t="str">
        <f>полиатлон!B166</f>
        <v>Клешнева Юлия</v>
      </c>
      <c r="C26" s="38" t="s">
        <v>199</v>
      </c>
      <c r="D26" s="2">
        <v>6</v>
      </c>
      <c r="E26" s="90">
        <v>6</v>
      </c>
      <c r="F26" s="119" t="s">
        <v>639</v>
      </c>
      <c r="G26" s="90">
        <v>27</v>
      </c>
      <c r="H26" s="2">
        <v>10</v>
      </c>
      <c r="I26" s="90">
        <v>20</v>
      </c>
      <c r="J26" s="90">
        <f t="shared" si="0"/>
        <v>53</v>
      </c>
      <c r="K26" s="1"/>
      <c r="L26" s="2">
        <v>62</v>
      </c>
    </row>
    <row r="27" spans="1:12" ht="12.75">
      <c r="A27" s="40">
        <v>20</v>
      </c>
      <c r="B27" s="2" t="str">
        <f>полиатлон!G114</f>
        <v>Бровкина Лариса</v>
      </c>
      <c r="C27" s="38" t="s">
        <v>213</v>
      </c>
      <c r="D27" s="2">
        <v>11</v>
      </c>
      <c r="E27" s="90">
        <v>11</v>
      </c>
      <c r="F27" s="119" t="s">
        <v>630</v>
      </c>
      <c r="G27" s="90">
        <v>35</v>
      </c>
      <c r="H27" s="2">
        <v>0</v>
      </c>
      <c r="I27" s="90"/>
      <c r="J27" s="90">
        <f t="shared" si="0"/>
        <v>46</v>
      </c>
      <c r="K27" s="1"/>
      <c r="L27" s="2">
        <v>61</v>
      </c>
    </row>
    <row r="28" spans="1:12" ht="12.75">
      <c r="A28" s="2">
        <v>21</v>
      </c>
      <c r="B28" s="2" t="str">
        <f>полиатлон!B127</f>
        <v>Аксенова Дарья</v>
      </c>
      <c r="C28" s="38" t="s">
        <v>41</v>
      </c>
      <c r="D28" s="2">
        <v>42</v>
      </c>
      <c r="E28" s="90">
        <v>42</v>
      </c>
      <c r="F28" s="119" t="s">
        <v>653</v>
      </c>
      <c r="G28" s="90">
        <v>0</v>
      </c>
      <c r="H28" s="2">
        <v>1</v>
      </c>
      <c r="I28" s="90">
        <v>2</v>
      </c>
      <c r="J28" s="90">
        <f t="shared" si="0"/>
        <v>44</v>
      </c>
      <c r="K28" s="1"/>
      <c r="L28" s="2">
        <v>60</v>
      </c>
    </row>
    <row r="29" spans="1:12" ht="12.75">
      <c r="A29" s="132">
        <v>22</v>
      </c>
      <c r="B29" s="35" t="str">
        <f>полиатлон!B35</f>
        <v>Видяева Анна</v>
      </c>
      <c r="C29" s="35" t="s">
        <v>136</v>
      </c>
      <c r="D29" s="40">
        <v>6</v>
      </c>
      <c r="E29" s="90">
        <v>6</v>
      </c>
      <c r="F29" s="126" t="s">
        <v>631</v>
      </c>
      <c r="G29" s="6">
        <v>35</v>
      </c>
      <c r="H29" s="40">
        <v>1</v>
      </c>
      <c r="I29" s="6">
        <v>2</v>
      </c>
      <c r="J29" s="6">
        <f t="shared" si="0"/>
        <v>43</v>
      </c>
      <c r="K29" s="25"/>
      <c r="L29" s="2">
        <v>59</v>
      </c>
    </row>
    <row r="30" spans="1:12" ht="12.75">
      <c r="A30" s="40">
        <v>23</v>
      </c>
      <c r="B30" s="35" t="str">
        <f>полиатлон!B11</f>
        <v>Прокаева Алена</v>
      </c>
      <c r="C30" s="35" t="s">
        <v>123</v>
      </c>
      <c r="D30" s="40">
        <v>20</v>
      </c>
      <c r="E30" s="90">
        <v>20</v>
      </c>
      <c r="F30" s="126" t="s">
        <v>647</v>
      </c>
      <c r="G30" s="6">
        <v>8</v>
      </c>
      <c r="H30" s="40">
        <v>7</v>
      </c>
      <c r="I30" s="6">
        <v>14</v>
      </c>
      <c r="J30" s="6">
        <f t="shared" si="0"/>
        <v>42</v>
      </c>
      <c r="K30" s="25"/>
      <c r="L30" s="2">
        <v>58</v>
      </c>
    </row>
    <row r="31" spans="1:12" ht="12.75">
      <c r="A31" s="2">
        <v>24</v>
      </c>
      <c r="B31" s="2" t="str">
        <f>полиатлон!G113</f>
        <v>Стригина Наталья</v>
      </c>
      <c r="C31" s="38" t="s">
        <v>213</v>
      </c>
      <c r="D31" s="2">
        <v>1</v>
      </c>
      <c r="E31" s="90">
        <v>1</v>
      </c>
      <c r="F31" s="119" t="s">
        <v>629</v>
      </c>
      <c r="G31" s="90">
        <v>36</v>
      </c>
      <c r="H31" s="2">
        <v>1</v>
      </c>
      <c r="I31" s="90">
        <v>2</v>
      </c>
      <c r="J31" s="90">
        <f t="shared" si="0"/>
        <v>39</v>
      </c>
      <c r="K31" s="1"/>
      <c r="L31" s="2">
        <v>57</v>
      </c>
    </row>
    <row r="32" spans="1:12" ht="12.75">
      <c r="A32" s="132">
        <v>25</v>
      </c>
      <c r="B32" s="2" t="str">
        <f>полиатлон!G127</f>
        <v>Изакова Кристина</v>
      </c>
      <c r="C32" s="38" t="s">
        <v>238</v>
      </c>
      <c r="D32" s="2">
        <v>0</v>
      </c>
      <c r="E32" s="90">
        <v>0</v>
      </c>
      <c r="F32" s="119" t="s">
        <v>644</v>
      </c>
      <c r="G32" s="90">
        <v>12</v>
      </c>
      <c r="H32" s="38">
        <v>12</v>
      </c>
      <c r="I32" s="90">
        <v>24</v>
      </c>
      <c r="J32" s="90">
        <f t="shared" si="0"/>
        <v>36</v>
      </c>
      <c r="K32" s="1"/>
      <c r="L32" s="2">
        <v>56</v>
      </c>
    </row>
    <row r="33" spans="1:12" ht="12.75">
      <c r="A33" s="40">
        <v>26</v>
      </c>
      <c r="B33" s="35" t="str">
        <f>полиатлон!G10</f>
        <v>Купцова Татьяна</v>
      </c>
      <c r="C33" s="35" t="s">
        <v>42</v>
      </c>
      <c r="D33" s="35">
        <v>14</v>
      </c>
      <c r="E33" s="90">
        <v>14</v>
      </c>
      <c r="F33" s="126" t="s">
        <v>649</v>
      </c>
      <c r="G33" s="34">
        <v>9</v>
      </c>
      <c r="H33" s="35">
        <v>6</v>
      </c>
      <c r="I33" s="34">
        <v>12</v>
      </c>
      <c r="J33" s="6">
        <f t="shared" si="0"/>
        <v>35</v>
      </c>
      <c r="K33" s="39"/>
      <c r="L33" s="2">
        <v>55</v>
      </c>
    </row>
    <row r="34" spans="1:12" ht="12.75">
      <c r="A34" s="2">
        <v>27</v>
      </c>
      <c r="B34" s="38" t="str">
        <f>полиатлон!B62</f>
        <v>Свинотупова Людмила</v>
      </c>
      <c r="C34" s="38" t="s">
        <v>178</v>
      </c>
      <c r="D34" s="2">
        <v>19</v>
      </c>
      <c r="E34" s="90">
        <v>19</v>
      </c>
      <c r="F34" s="119" t="s">
        <v>641</v>
      </c>
      <c r="G34" s="6">
        <v>4</v>
      </c>
      <c r="H34" s="2">
        <v>6</v>
      </c>
      <c r="I34" s="6">
        <v>12</v>
      </c>
      <c r="J34" s="6">
        <f t="shared" si="0"/>
        <v>35</v>
      </c>
      <c r="K34" s="1"/>
      <c r="L34" s="2">
        <v>54</v>
      </c>
    </row>
    <row r="35" spans="1:12" ht="12.75">
      <c r="A35" s="132">
        <v>28</v>
      </c>
      <c r="B35" s="2" t="str">
        <f>полиатлон!G126</f>
        <v>Скорцова Мария</v>
      </c>
      <c r="C35" s="38" t="s">
        <v>238</v>
      </c>
      <c r="D35" s="2">
        <v>19</v>
      </c>
      <c r="E35" s="90">
        <v>19</v>
      </c>
      <c r="F35" s="119" t="s">
        <v>643</v>
      </c>
      <c r="G35" s="90">
        <v>14</v>
      </c>
      <c r="H35" s="38">
        <v>1</v>
      </c>
      <c r="I35" s="90">
        <v>2</v>
      </c>
      <c r="J35" s="90">
        <f t="shared" si="0"/>
        <v>35</v>
      </c>
      <c r="K35" s="1"/>
      <c r="L35" s="2">
        <v>53</v>
      </c>
    </row>
    <row r="36" spans="1:12" ht="12.75">
      <c r="A36" s="40">
        <v>29</v>
      </c>
      <c r="B36" s="35" t="str">
        <f>полиатлон!B36</f>
        <v>Раваева Светлана</v>
      </c>
      <c r="C36" s="35" t="s">
        <v>136</v>
      </c>
      <c r="D36" s="40">
        <v>0</v>
      </c>
      <c r="E36" s="90">
        <v>0</v>
      </c>
      <c r="F36" s="126" t="s">
        <v>632</v>
      </c>
      <c r="G36" s="6">
        <v>34</v>
      </c>
      <c r="H36" s="40">
        <v>0</v>
      </c>
      <c r="I36" s="6"/>
      <c r="J36" s="6">
        <f t="shared" si="0"/>
        <v>34</v>
      </c>
      <c r="K36" s="25"/>
      <c r="L36" s="2">
        <v>52</v>
      </c>
    </row>
    <row r="37" spans="1:12" ht="12.75">
      <c r="A37" s="2">
        <v>30</v>
      </c>
      <c r="B37" s="35" t="str">
        <f>полиатлон!B10</f>
        <v>Безбородова Татьяна</v>
      </c>
      <c r="C37" s="35" t="s">
        <v>123</v>
      </c>
      <c r="D37" s="40">
        <v>3</v>
      </c>
      <c r="E37" s="90">
        <v>3</v>
      </c>
      <c r="F37" s="126" t="s">
        <v>646</v>
      </c>
      <c r="G37" s="6">
        <v>14</v>
      </c>
      <c r="H37" s="40">
        <v>8</v>
      </c>
      <c r="I37" s="6">
        <v>16</v>
      </c>
      <c r="J37" s="6">
        <f t="shared" si="0"/>
        <v>33</v>
      </c>
      <c r="K37" s="25"/>
      <c r="L37" s="2">
        <v>51</v>
      </c>
    </row>
    <row r="38" spans="1:12" ht="12.75">
      <c r="A38" s="132">
        <v>31</v>
      </c>
      <c r="B38" s="35" t="str">
        <f>полиатлон!B24</f>
        <v>Юженкова Людмила</v>
      </c>
      <c r="C38" s="35" t="s">
        <v>140</v>
      </c>
      <c r="D38" s="40">
        <v>0</v>
      </c>
      <c r="E38" s="90">
        <v>0</v>
      </c>
      <c r="F38" s="126" t="s">
        <v>624</v>
      </c>
      <c r="G38" s="6">
        <v>30</v>
      </c>
      <c r="H38" s="40">
        <v>0</v>
      </c>
      <c r="I38" s="6"/>
      <c r="J38" s="6">
        <f t="shared" si="0"/>
        <v>30</v>
      </c>
      <c r="K38" s="25"/>
      <c r="L38" s="2">
        <v>50</v>
      </c>
    </row>
    <row r="39" spans="1:12" ht="12.75">
      <c r="A39" s="40">
        <v>32</v>
      </c>
      <c r="B39" s="2" t="str">
        <f>полиатлон!B126</f>
        <v>Вышкова Ольга</v>
      </c>
      <c r="C39" s="38" t="s">
        <v>41</v>
      </c>
      <c r="D39" s="2">
        <v>30</v>
      </c>
      <c r="E39" s="90">
        <v>30</v>
      </c>
      <c r="F39" s="127"/>
      <c r="G39" s="90"/>
      <c r="H39" s="2">
        <v>0</v>
      </c>
      <c r="I39" s="90"/>
      <c r="J39" s="90">
        <f t="shared" si="0"/>
        <v>30</v>
      </c>
      <c r="K39" s="1"/>
      <c r="L39" s="2">
        <v>49</v>
      </c>
    </row>
    <row r="40" spans="1:12" ht="12.75">
      <c r="A40" s="2">
        <v>33</v>
      </c>
      <c r="B40" s="2" t="str">
        <f>полиатлон!G74</f>
        <v>Гусейникова Анна</v>
      </c>
      <c r="C40" s="38" t="s">
        <v>187</v>
      </c>
      <c r="D40" s="2">
        <v>0</v>
      </c>
      <c r="E40" s="90">
        <v>0</v>
      </c>
      <c r="F40" s="119" t="s">
        <v>637</v>
      </c>
      <c r="G40" s="90">
        <v>25</v>
      </c>
      <c r="H40" s="2">
        <v>1</v>
      </c>
      <c r="I40" s="90">
        <v>2</v>
      </c>
      <c r="J40" s="90">
        <f t="shared" si="0"/>
        <v>27</v>
      </c>
      <c r="K40" s="1"/>
      <c r="L40" s="2">
        <v>48</v>
      </c>
    </row>
    <row r="41" spans="1:12" ht="12.75">
      <c r="A41" s="132">
        <v>34</v>
      </c>
      <c r="B41" s="2" t="str">
        <f>полиатлон!B139</f>
        <v>Дасаева Султания</v>
      </c>
      <c r="C41" s="38" t="s">
        <v>35</v>
      </c>
      <c r="D41" s="2">
        <v>8</v>
      </c>
      <c r="E41" s="90">
        <v>8</v>
      </c>
      <c r="F41" s="119" t="s">
        <v>636</v>
      </c>
      <c r="G41" s="90">
        <v>19</v>
      </c>
      <c r="H41" s="2">
        <v>0</v>
      </c>
      <c r="I41" s="90"/>
      <c r="J41" s="90">
        <f t="shared" si="0"/>
        <v>27</v>
      </c>
      <c r="K41" s="1"/>
      <c r="L41" s="2">
        <v>47</v>
      </c>
    </row>
    <row r="42" spans="1:12" ht="12.75">
      <c r="A42" s="40">
        <v>35</v>
      </c>
      <c r="B42" s="2" t="str">
        <f>полиатлон!G153</f>
        <v>Нелюбина Ольга</v>
      </c>
      <c r="C42" s="38" t="s">
        <v>265</v>
      </c>
      <c r="D42" s="2">
        <v>5</v>
      </c>
      <c r="E42" s="90">
        <v>5</v>
      </c>
      <c r="F42" s="119" t="s">
        <v>626</v>
      </c>
      <c r="G42" s="90">
        <v>20</v>
      </c>
      <c r="H42" s="2">
        <v>0</v>
      </c>
      <c r="I42" s="90"/>
      <c r="J42" s="90">
        <f t="shared" si="0"/>
        <v>25</v>
      </c>
      <c r="K42" s="1"/>
      <c r="L42" s="2">
        <v>46</v>
      </c>
    </row>
    <row r="43" spans="1:12" ht="12.75">
      <c r="A43" s="2">
        <v>36</v>
      </c>
      <c r="B43" s="38" t="str">
        <f>полиатлон!G61</f>
        <v>Мотова Людмила</v>
      </c>
      <c r="C43" s="38" t="s">
        <v>179</v>
      </c>
      <c r="D43" s="2">
        <v>0</v>
      </c>
      <c r="E43" s="90">
        <v>0</v>
      </c>
      <c r="F43" s="119" t="s">
        <v>645</v>
      </c>
      <c r="G43" s="6">
        <v>14</v>
      </c>
      <c r="H43" s="2">
        <v>2</v>
      </c>
      <c r="I43" s="90">
        <v>4</v>
      </c>
      <c r="J43" s="90">
        <f t="shared" si="0"/>
        <v>18</v>
      </c>
      <c r="K43" s="1"/>
      <c r="L43" s="2">
        <v>45</v>
      </c>
    </row>
    <row r="44" spans="1:12" ht="12.75">
      <c r="A44" s="132">
        <v>37</v>
      </c>
      <c r="B44" s="35" t="str">
        <f>полиатлон!G35</f>
        <v>Акчерданова Марьям</v>
      </c>
      <c r="C44" s="35" t="s">
        <v>34</v>
      </c>
      <c r="D44" s="40">
        <v>0</v>
      </c>
      <c r="E44" s="90">
        <v>0</v>
      </c>
      <c r="F44" s="126" t="s">
        <v>642</v>
      </c>
      <c r="G44" s="90">
        <v>16</v>
      </c>
      <c r="H44" s="40">
        <v>0</v>
      </c>
      <c r="I44" s="90"/>
      <c r="J44" s="90">
        <f t="shared" si="0"/>
        <v>16</v>
      </c>
      <c r="K44" s="25"/>
      <c r="L44" s="2">
        <v>44</v>
      </c>
    </row>
    <row r="45" spans="1:12" ht="12.75">
      <c r="A45" s="40">
        <v>38</v>
      </c>
      <c r="B45" s="35" t="str">
        <f>полиатлон!G11</f>
        <v>Феклистова Мария</v>
      </c>
      <c r="C45" s="35" t="s">
        <v>42</v>
      </c>
      <c r="D45" s="40">
        <v>2</v>
      </c>
      <c r="E45" s="90">
        <v>2</v>
      </c>
      <c r="F45" s="126" t="s">
        <v>648</v>
      </c>
      <c r="G45" s="90">
        <v>10</v>
      </c>
      <c r="H45" s="40">
        <v>0</v>
      </c>
      <c r="I45" s="90"/>
      <c r="J45" s="90">
        <f t="shared" si="0"/>
        <v>12</v>
      </c>
      <c r="K45" s="25"/>
      <c r="L45" s="2">
        <v>43</v>
      </c>
    </row>
    <row r="46" spans="1:12" ht="12.75">
      <c r="A46" s="2">
        <v>39</v>
      </c>
      <c r="B46" s="2" t="str">
        <f>полиатлон!G166</f>
        <v>Скудина Юлия</v>
      </c>
      <c r="C46" s="38" t="s">
        <v>284</v>
      </c>
      <c r="D46" s="2">
        <v>3</v>
      </c>
      <c r="E46" s="90">
        <v>3</v>
      </c>
      <c r="F46" s="119" t="s">
        <v>650</v>
      </c>
      <c r="G46" s="90">
        <v>6</v>
      </c>
      <c r="H46" s="2">
        <v>0</v>
      </c>
      <c r="I46" s="90"/>
      <c r="J46" s="90">
        <f t="shared" si="0"/>
        <v>9</v>
      </c>
      <c r="K46" s="1"/>
      <c r="L46" s="2">
        <v>42</v>
      </c>
    </row>
    <row r="47" spans="1:12" ht="12.75">
      <c r="A47" s="132">
        <v>40</v>
      </c>
      <c r="B47" s="35" t="str">
        <f>полиатлон!G36</f>
        <v>Тухтарова Альбина</v>
      </c>
      <c r="C47" s="35" t="s">
        <v>34</v>
      </c>
      <c r="D47" s="40">
        <v>8</v>
      </c>
      <c r="E47" s="90">
        <v>8</v>
      </c>
      <c r="F47" s="125"/>
      <c r="G47" s="90"/>
      <c r="H47" s="40">
        <v>0</v>
      </c>
      <c r="I47" s="90"/>
      <c r="J47" s="90">
        <f t="shared" si="0"/>
        <v>8</v>
      </c>
      <c r="K47" s="25"/>
      <c r="L47" s="2">
        <v>41</v>
      </c>
    </row>
    <row r="48" spans="1:12" ht="12.75">
      <c r="A48" s="40">
        <v>41</v>
      </c>
      <c r="B48" s="2" t="str">
        <f>полиатлон!G165</f>
        <v>Грантова Елена</v>
      </c>
      <c r="C48" s="38" t="s">
        <v>284</v>
      </c>
      <c r="D48" s="2">
        <v>7</v>
      </c>
      <c r="E48" s="90">
        <v>7</v>
      </c>
      <c r="F48" s="127"/>
      <c r="G48" s="90"/>
      <c r="H48" s="2">
        <v>0</v>
      </c>
      <c r="I48" s="90"/>
      <c r="J48" s="90">
        <f t="shared" si="0"/>
        <v>7</v>
      </c>
      <c r="K48" s="1"/>
      <c r="L48" s="2">
        <v>40</v>
      </c>
    </row>
    <row r="49" spans="1:12" ht="12.75">
      <c r="A49" s="2">
        <v>42</v>
      </c>
      <c r="B49" s="35" t="str">
        <f>полиатлон!G24</f>
        <v>Березина Светлана</v>
      </c>
      <c r="C49" s="35" t="s">
        <v>43</v>
      </c>
      <c r="D49" s="40">
        <v>4</v>
      </c>
      <c r="E49" s="90">
        <v>4</v>
      </c>
      <c r="F49" s="126" t="s">
        <v>652</v>
      </c>
      <c r="G49" s="90">
        <v>0</v>
      </c>
      <c r="H49" s="40">
        <v>1</v>
      </c>
      <c r="I49" s="90">
        <v>2</v>
      </c>
      <c r="J49" s="90">
        <f t="shared" si="0"/>
        <v>6</v>
      </c>
      <c r="K49" s="25"/>
      <c r="L49" s="2">
        <v>39</v>
      </c>
    </row>
    <row r="50" spans="1:15" ht="12.75">
      <c r="A50" s="132">
        <v>43</v>
      </c>
      <c r="B50" s="35" t="str">
        <f>полиатлон!G23</f>
        <v>Ячменихина Ирина</v>
      </c>
      <c r="C50" s="35" t="s">
        <v>43</v>
      </c>
      <c r="D50" s="40">
        <v>0</v>
      </c>
      <c r="E50" s="90">
        <v>0</v>
      </c>
      <c r="F50" s="126" t="s">
        <v>651</v>
      </c>
      <c r="G50" s="6">
        <v>2</v>
      </c>
      <c r="H50" s="40">
        <v>0</v>
      </c>
      <c r="I50" s="90"/>
      <c r="J50" s="90">
        <f t="shared" si="0"/>
        <v>2</v>
      </c>
      <c r="K50" s="25"/>
      <c r="L50" s="2">
        <v>38</v>
      </c>
      <c r="O50" s="37" t="s">
        <v>654</v>
      </c>
    </row>
    <row r="51" spans="1:12" ht="12.75">
      <c r="A51" s="11"/>
      <c r="B51" s="11"/>
      <c r="C51" s="11"/>
      <c r="D51" s="11"/>
      <c r="E51" s="89"/>
      <c r="F51" s="46"/>
      <c r="G51" s="87"/>
      <c r="H51" s="46"/>
      <c r="I51" s="89"/>
      <c r="J51" s="133"/>
      <c r="K51" s="11"/>
      <c r="L51" s="2"/>
    </row>
  </sheetData>
  <sheetProtection/>
  <mergeCells count="11">
    <mergeCell ref="H5:I6"/>
    <mergeCell ref="J5:J7"/>
    <mergeCell ref="K5:K7"/>
    <mergeCell ref="A1:K1"/>
    <mergeCell ref="A2:J2"/>
    <mergeCell ref="C3:G3"/>
    <mergeCell ref="A5:A7"/>
    <mergeCell ref="B5:B7"/>
    <mergeCell ref="C5:C7"/>
    <mergeCell ref="D5:E6"/>
    <mergeCell ref="F5:G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G21"/>
  <sheetViews>
    <sheetView zoomScalePageLayoutView="0" workbookViewId="0" topLeftCell="A1">
      <selection activeCell="K29" sqref="K29"/>
    </sheetView>
  </sheetViews>
  <sheetFormatPr defaultColWidth="9.140625" defaultRowHeight="12.75"/>
  <sheetData>
    <row r="3" ht="12.75">
      <c r="D3" s="37" t="s">
        <v>612</v>
      </c>
    </row>
    <row r="5" spans="3:7" ht="12.75">
      <c r="C5" s="16" t="str">
        <f>'гиря 1-2 гр'!B27</f>
        <v>Мокшанский</v>
      </c>
      <c r="D5" s="16"/>
      <c r="E5" s="1">
        <f>'гиря 1-2 гр'!E38</f>
        <v>600</v>
      </c>
      <c r="F5">
        <v>1</v>
      </c>
      <c r="G5">
        <v>120</v>
      </c>
    </row>
    <row r="6" spans="3:7" ht="12.75">
      <c r="C6" s="16" t="str">
        <f>'гиря 1-2 гр'!H40</f>
        <v>Сосновоборск</v>
      </c>
      <c r="D6" s="16"/>
      <c r="E6" s="1">
        <f>'гиря 1-2 гр'!K51</f>
        <v>554</v>
      </c>
      <c r="F6">
        <v>2</v>
      </c>
      <c r="G6">
        <v>108</v>
      </c>
    </row>
    <row r="7" spans="3:7" ht="12.75">
      <c r="C7" s="16" t="str">
        <f>'гиря 1-2 гр'!B66</f>
        <v>Лопатинский</v>
      </c>
      <c r="D7" s="16"/>
      <c r="E7" s="1">
        <f>'гиря 1-2 гр'!E77</f>
        <v>564</v>
      </c>
      <c r="F7">
        <v>3</v>
      </c>
      <c r="G7">
        <v>98</v>
      </c>
    </row>
    <row r="8" spans="3:7" ht="12.75">
      <c r="C8" s="121" t="str">
        <f>'гиря 1-2 гр'!H15</f>
        <v>Спасский</v>
      </c>
      <c r="D8" s="122"/>
      <c r="E8" s="1">
        <f>'гиря 1-2 гр'!K26</f>
        <v>536</v>
      </c>
      <c r="F8">
        <v>4</v>
      </c>
      <c r="G8">
        <v>90</v>
      </c>
    </row>
    <row r="9" spans="3:7" ht="12.75">
      <c r="C9" s="16" t="str">
        <f>'гиря 1-2 гр'!B2</f>
        <v>Малосердобинский</v>
      </c>
      <c r="D9" s="16"/>
      <c r="E9" s="1">
        <f>'гиря 1-2 гр'!E13</f>
        <v>502</v>
      </c>
      <c r="F9">
        <v>5</v>
      </c>
      <c r="G9">
        <v>85</v>
      </c>
    </row>
    <row r="10" spans="3:7" ht="12.75">
      <c r="C10" s="16" t="str">
        <f>'гиря 1-2 гр'!B53</f>
        <v>Н-Ломовский</v>
      </c>
      <c r="D10" s="16"/>
      <c r="E10" s="1">
        <f>'гиря 1-2 гр'!E64</f>
        <v>487</v>
      </c>
      <c r="F10">
        <v>6</v>
      </c>
      <c r="G10">
        <v>82</v>
      </c>
    </row>
    <row r="11" spans="3:7" ht="12.75">
      <c r="C11" s="16" t="str">
        <f>'гиря 1-2 гр'!H2</f>
        <v>Кузнецкий</v>
      </c>
      <c r="D11" s="16"/>
      <c r="E11" s="1">
        <f>'гиря 1-2 гр'!K13</f>
        <v>480</v>
      </c>
      <c r="F11">
        <v>7</v>
      </c>
      <c r="G11">
        <v>79</v>
      </c>
    </row>
    <row r="12" spans="3:7" ht="12.75">
      <c r="C12" s="16" t="str">
        <f>'гиря 1-2 гр'!H53</f>
        <v>Белинский</v>
      </c>
      <c r="D12" s="16"/>
      <c r="E12" s="1">
        <f>'гиря 1-2 гр'!K64</f>
        <v>478</v>
      </c>
      <c r="F12">
        <v>8</v>
      </c>
      <c r="G12">
        <v>76</v>
      </c>
    </row>
    <row r="13" spans="3:7" ht="12.75">
      <c r="C13" s="16" t="str">
        <f>'гиря 1-2 гр'!B40</f>
        <v>Каменский</v>
      </c>
      <c r="D13" s="16"/>
      <c r="E13" s="1">
        <f>'гиря 1-2 гр'!E51</f>
        <v>455</v>
      </c>
      <c r="F13">
        <v>9</v>
      </c>
      <c r="G13">
        <v>74</v>
      </c>
    </row>
    <row r="14" spans="3:7" ht="12.75">
      <c r="C14" s="16" t="str">
        <f>'гиря 1-2 гр'!H27</f>
        <v>Вадинский</v>
      </c>
      <c r="D14" s="16"/>
      <c r="E14" s="1">
        <f>'гиря 1-2 гр'!K38</f>
        <v>466</v>
      </c>
      <c r="F14">
        <v>10</v>
      </c>
      <c r="G14">
        <v>72</v>
      </c>
    </row>
    <row r="15" spans="3:7" ht="12.75">
      <c r="C15" s="16" t="str">
        <f>'гиря 1-2 гр'!B78</f>
        <v>Камешкирский</v>
      </c>
      <c r="D15" s="16"/>
      <c r="E15" s="1">
        <f>'гиря 1-2 гр'!E89</f>
        <v>453</v>
      </c>
      <c r="F15">
        <v>11</v>
      </c>
      <c r="G15">
        <v>70</v>
      </c>
    </row>
    <row r="16" spans="3:7" ht="12.75">
      <c r="C16" s="16" t="str">
        <f>'гиря 1-2 гр'!H66</f>
        <v>Неверкинский</v>
      </c>
      <c r="D16" s="16"/>
      <c r="E16" s="1">
        <f>'гиря 1-2 гр'!K77</f>
        <v>420</v>
      </c>
      <c r="F16">
        <v>12</v>
      </c>
      <c r="G16">
        <v>69</v>
      </c>
    </row>
    <row r="17" spans="3:7" ht="12.75">
      <c r="C17" s="16" t="str">
        <f>'гиря 1-2 гр'!B90</f>
        <v>Бековский</v>
      </c>
      <c r="D17" s="16"/>
      <c r="E17" s="1">
        <f>'гиря 1-2 гр'!E101</f>
        <v>371</v>
      </c>
      <c r="F17">
        <v>13</v>
      </c>
      <c r="G17">
        <v>68</v>
      </c>
    </row>
    <row r="18" spans="3:7" ht="12.75">
      <c r="C18" s="16" t="str">
        <f>'гиря 1-2 гр'!H90</f>
        <v>Земетчиский</v>
      </c>
      <c r="D18" s="16"/>
      <c r="E18" s="1">
        <f>'гиря 1-2 гр'!K101</f>
        <v>349</v>
      </c>
      <c r="F18">
        <v>14</v>
      </c>
      <c r="G18">
        <v>67</v>
      </c>
    </row>
    <row r="19" spans="3:7" ht="12.75">
      <c r="C19" s="16" t="str">
        <f>'гиря 1-2 гр'!B102</f>
        <v>Бессоновский</v>
      </c>
      <c r="D19" s="16"/>
      <c r="E19" s="1">
        <f>'гиря 1-2 гр'!E113</f>
        <v>331</v>
      </c>
      <c r="F19">
        <v>15</v>
      </c>
      <c r="G19">
        <v>66</v>
      </c>
    </row>
    <row r="20" spans="3:7" ht="12.75">
      <c r="C20" s="16" t="str">
        <f>'гиря 1-2 гр'!B15</f>
        <v>Шемышейский</v>
      </c>
      <c r="D20" s="16"/>
      <c r="E20" s="1">
        <f>'гиря 1-2 гр'!E26</f>
        <v>319</v>
      </c>
      <c r="F20">
        <v>16</v>
      </c>
      <c r="G20">
        <v>65</v>
      </c>
    </row>
    <row r="21" spans="3:7" ht="12.75">
      <c r="C21" s="16" t="str">
        <f>'гиря 1-2 гр'!H102</f>
        <v>Колышлейский</v>
      </c>
      <c r="D21" s="16"/>
      <c r="E21" s="1">
        <f>'гиря 1-2 гр'!K113</f>
        <v>148</v>
      </c>
      <c r="F21">
        <v>17</v>
      </c>
      <c r="G21">
        <v>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M32" sqref="M32"/>
    </sheetView>
  </sheetViews>
  <sheetFormatPr defaultColWidth="9.140625" defaultRowHeight="12.75"/>
  <cols>
    <col min="1" max="1" width="7.421875" style="0" customWidth="1"/>
    <col min="2" max="2" width="17.00390625" style="0" customWidth="1"/>
    <col min="3" max="3" width="17.57421875" style="0" customWidth="1"/>
    <col min="13" max="13" width="7.140625" style="0" customWidth="1"/>
    <col min="14" max="14" width="6.57421875" style="0" customWidth="1"/>
    <col min="15" max="15" width="10.57421875" style="0" customWidth="1"/>
  </cols>
  <sheetData>
    <row r="1" spans="3:12" ht="15.75">
      <c r="C1" s="211" t="s">
        <v>80</v>
      </c>
      <c r="D1" s="211"/>
      <c r="E1" s="211"/>
      <c r="F1" s="211"/>
      <c r="G1" s="211"/>
      <c r="H1" s="211"/>
      <c r="I1" s="211"/>
      <c r="J1" s="211"/>
      <c r="K1" s="211"/>
      <c r="L1" s="211"/>
    </row>
    <row r="2" spans="3:12" ht="15.75">
      <c r="C2" s="12"/>
      <c r="D2" s="12"/>
      <c r="E2" s="12"/>
      <c r="F2" s="12" t="s">
        <v>66</v>
      </c>
      <c r="G2" s="12"/>
      <c r="H2" s="12"/>
      <c r="I2" s="12"/>
      <c r="J2" s="12"/>
      <c r="K2" s="12"/>
      <c r="L2" s="12"/>
    </row>
    <row r="3" spans="3:12" ht="15.75"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2.75">
      <c r="A4" s="17"/>
      <c r="B4" s="231" t="s">
        <v>50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18"/>
    </row>
    <row r="5" spans="1:14" ht="12.75">
      <c r="A5" s="17"/>
      <c r="B5" s="17"/>
      <c r="C5" s="17"/>
      <c r="D5" s="18"/>
      <c r="E5" s="19"/>
      <c r="F5" s="19"/>
      <c r="G5" s="19"/>
      <c r="H5" s="19"/>
      <c r="I5" s="19"/>
      <c r="J5" s="19"/>
      <c r="K5" s="19"/>
      <c r="L5" s="17"/>
      <c r="M5" s="17"/>
      <c r="N5" s="17"/>
    </row>
    <row r="6" spans="1:14" ht="12.75">
      <c r="A6" s="20"/>
      <c r="B6" s="20"/>
      <c r="C6" s="20" t="s">
        <v>68</v>
      </c>
      <c r="D6" s="20"/>
      <c r="E6" s="20"/>
      <c r="F6" s="20"/>
      <c r="G6" s="20"/>
      <c r="H6" s="20"/>
      <c r="I6" s="20"/>
      <c r="J6" s="20"/>
      <c r="K6" s="20"/>
      <c r="L6" s="210"/>
      <c r="M6" s="233"/>
      <c r="N6" s="44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2.75">
      <c r="A8" s="234" t="s">
        <v>51</v>
      </c>
      <c r="B8" s="21"/>
      <c r="C8" s="237"/>
      <c r="D8" s="237" t="s">
        <v>52</v>
      </c>
      <c r="E8" s="240"/>
      <c r="F8" s="241" t="s">
        <v>70</v>
      </c>
      <c r="G8" s="241"/>
      <c r="H8" s="242"/>
      <c r="I8" s="242"/>
      <c r="J8" s="242"/>
      <c r="K8" s="242"/>
      <c r="L8" s="242"/>
      <c r="M8" s="169" t="s">
        <v>97</v>
      </c>
      <c r="N8" s="41"/>
      <c r="O8" s="172" t="s">
        <v>56</v>
      </c>
    </row>
    <row r="9" spans="1:15" ht="12.75">
      <c r="A9" s="235"/>
      <c r="B9" s="73"/>
      <c r="C9" s="238"/>
      <c r="D9" s="76"/>
      <c r="E9" s="74"/>
      <c r="F9" s="164" t="s">
        <v>92</v>
      </c>
      <c r="G9" s="165"/>
      <c r="H9" s="159" t="s">
        <v>93</v>
      </c>
      <c r="I9" s="227"/>
      <c r="J9" s="159" t="s">
        <v>94</v>
      </c>
      <c r="K9" s="227"/>
      <c r="L9" s="77" t="s">
        <v>95</v>
      </c>
      <c r="M9" s="170"/>
      <c r="N9" s="78" t="s">
        <v>79</v>
      </c>
      <c r="O9" s="172"/>
    </row>
    <row r="10" spans="1:15" ht="12.75">
      <c r="A10" s="236"/>
      <c r="B10" s="22"/>
      <c r="C10" s="239"/>
      <c r="D10" s="42" t="s">
        <v>54</v>
      </c>
      <c r="E10" s="23" t="s">
        <v>29</v>
      </c>
      <c r="F10" s="42" t="s">
        <v>54</v>
      </c>
      <c r="G10" s="75" t="s">
        <v>29</v>
      </c>
      <c r="H10" s="42" t="s">
        <v>54</v>
      </c>
      <c r="I10" s="75" t="s">
        <v>29</v>
      </c>
      <c r="J10" s="42" t="s">
        <v>54</v>
      </c>
      <c r="K10" s="75" t="s">
        <v>29</v>
      </c>
      <c r="L10" s="45" t="s">
        <v>96</v>
      </c>
      <c r="M10" s="171"/>
      <c r="N10" s="42"/>
      <c r="O10" s="172"/>
    </row>
    <row r="11" spans="1:15" ht="12.75" customHeight="1">
      <c r="A11" s="173" t="s">
        <v>89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60"/>
    </row>
    <row r="12" spans="1:15" ht="24.75" customHeight="1">
      <c r="A12" s="102"/>
      <c r="B12" s="102" t="s">
        <v>344</v>
      </c>
      <c r="C12" s="102" t="s">
        <v>187</v>
      </c>
      <c r="D12" s="102" t="s">
        <v>729</v>
      </c>
      <c r="E12" s="103" t="s">
        <v>456</v>
      </c>
      <c r="F12" s="102" t="s">
        <v>454</v>
      </c>
      <c r="G12" s="103" t="s">
        <v>456</v>
      </c>
      <c r="H12" s="102" t="s">
        <v>472</v>
      </c>
      <c r="I12" s="103" t="s">
        <v>456</v>
      </c>
      <c r="J12" s="102" t="s">
        <v>537</v>
      </c>
      <c r="K12" s="103" t="s">
        <v>458</v>
      </c>
      <c r="L12" s="103">
        <f aca="true" t="shared" si="0" ref="L12:L17">G12+I12+K12</f>
        <v>7</v>
      </c>
      <c r="M12" s="104">
        <f aca="true" t="shared" si="1" ref="M12:M17">E12+L12</f>
        <v>9</v>
      </c>
      <c r="N12" s="105" t="s">
        <v>455</v>
      </c>
      <c r="O12" s="181" t="s">
        <v>741</v>
      </c>
    </row>
    <row r="13" spans="1:15" ht="24.75" customHeight="1">
      <c r="A13" s="102"/>
      <c r="B13" s="102" t="s">
        <v>342</v>
      </c>
      <c r="C13" s="102" t="s">
        <v>136</v>
      </c>
      <c r="D13" s="102" t="s">
        <v>728</v>
      </c>
      <c r="E13" s="103" t="s">
        <v>455</v>
      </c>
      <c r="F13" s="102" t="s">
        <v>465</v>
      </c>
      <c r="G13" s="103" t="s">
        <v>469</v>
      </c>
      <c r="H13" s="102" t="s">
        <v>471</v>
      </c>
      <c r="I13" s="103" t="s">
        <v>455</v>
      </c>
      <c r="J13" s="102" t="s">
        <v>536</v>
      </c>
      <c r="K13" s="103" t="s">
        <v>456</v>
      </c>
      <c r="L13" s="103">
        <f t="shared" si="0"/>
        <v>8</v>
      </c>
      <c r="M13" s="104">
        <f t="shared" si="1"/>
        <v>9</v>
      </c>
      <c r="N13" s="105" t="s">
        <v>456</v>
      </c>
      <c r="O13" s="181" t="s">
        <v>742</v>
      </c>
    </row>
    <row r="14" spans="1:15" ht="24.75" customHeight="1">
      <c r="A14" s="102"/>
      <c r="B14" s="102" t="s">
        <v>343</v>
      </c>
      <c r="C14" s="102" t="s">
        <v>165</v>
      </c>
      <c r="D14" s="102" t="s">
        <v>732</v>
      </c>
      <c r="E14" s="103" t="s">
        <v>469</v>
      </c>
      <c r="F14" s="102" t="s">
        <v>453</v>
      </c>
      <c r="G14" s="103" t="s">
        <v>455</v>
      </c>
      <c r="H14" s="102" t="s">
        <v>480</v>
      </c>
      <c r="I14" s="103" t="s">
        <v>470</v>
      </c>
      <c r="J14" s="102" t="s">
        <v>545</v>
      </c>
      <c r="K14" s="103" t="s">
        <v>455</v>
      </c>
      <c r="L14" s="103">
        <f t="shared" si="0"/>
        <v>8</v>
      </c>
      <c r="M14" s="104">
        <f t="shared" si="1"/>
        <v>13</v>
      </c>
      <c r="N14" s="105" t="s">
        <v>458</v>
      </c>
      <c r="O14" s="181" t="s">
        <v>743</v>
      </c>
    </row>
    <row r="15" spans="1:15" s="24" customFormat="1" ht="24.75" customHeight="1">
      <c r="A15" s="102"/>
      <c r="B15" s="102" t="s">
        <v>459</v>
      </c>
      <c r="C15" s="102" t="s">
        <v>213</v>
      </c>
      <c r="D15" s="102" t="s">
        <v>733</v>
      </c>
      <c r="E15" s="103" t="s">
        <v>470</v>
      </c>
      <c r="F15" s="102" t="s">
        <v>460</v>
      </c>
      <c r="G15" s="103" t="s">
        <v>458</v>
      </c>
      <c r="H15" s="102" t="s">
        <v>473</v>
      </c>
      <c r="I15" s="103" t="s">
        <v>458</v>
      </c>
      <c r="J15" s="102" t="s">
        <v>544</v>
      </c>
      <c r="K15" s="103" t="s">
        <v>461</v>
      </c>
      <c r="L15" s="103">
        <f t="shared" si="0"/>
        <v>10</v>
      </c>
      <c r="M15" s="104">
        <f t="shared" si="1"/>
        <v>16</v>
      </c>
      <c r="N15" s="105" t="s">
        <v>461</v>
      </c>
      <c r="O15" s="181" t="s">
        <v>744</v>
      </c>
    </row>
    <row r="16" spans="1:15" s="24" customFormat="1" ht="24.75" customHeight="1">
      <c r="A16" s="102"/>
      <c r="B16" s="102" t="s">
        <v>340</v>
      </c>
      <c r="C16" s="102" t="s">
        <v>341</v>
      </c>
      <c r="D16" s="102" t="s">
        <v>730</v>
      </c>
      <c r="E16" s="103" t="s">
        <v>458</v>
      </c>
      <c r="F16" s="102" t="s">
        <v>464</v>
      </c>
      <c r="G16" s="103" t="s">
        <v>461</v>
      </c>
      <c r="H16" s="102" t="s">
        <v>476</v>
      </c>
      <c r="I16" s="103" t="s">
        <v>461</v>
      </c>
      <c r="J16" s="102" t="s">
        <v>538</v>
      </c>
      <c r="K16" s="103" t="s">
        <v>469</v>
      </c>
      <c r="L16" s="103">
        <f t="shared" si="0"/>
        <v>13</v>
      </c>
      <c r="M16" s="104">
        <f t="shared" si="1"/>
        <v>16</v>
      </c>
      <c r="N16" s="105" t="s">
        <v>469</v>
      </c>
      <c r="O16" s="181" t="s">
        <v>745</v>
      </c>
    </row>
    <row r="17" spans="1:15" s="24" customFormat="1" ht="24.75" customHeight="1">
      <c r="A17" s="102"/>
      <c r="B17" s="102" t="s">
        <v>339</v>
      </c>
      <c r="C17" s="102" t="s">
        <v>106</v>
      </c>
      <c r="D17" s="102" t="s">
        <v>731</v>
      </c>
      <c r="E17" s="103" t="s">
        <v>461</v>
      </c>
      <c r="F17" s="102" t="s">
        <v>452</v>
      </c>
      <c r="G17" s="103" t="s">
        <v>470</v>
      </c>
      <c r="H17" s="102" t="s">
        <v>479</v>
      </c>
      <c r="I17" s="103" t="s">
        <v>469</v>
      </c>
      <c r="J17" s="102" t="s">
        <v>540</v>
      </c>
      <c r="K17" s="103" t="s">
        <v>470</v>
      </c>
      <c r="L17" s="103">
        <f t="shared" si="0"/>
        <v>17</v>
      </c>
      <c r="M17" s="104">
        <f t="shared" si="1"/>
        <v>21</v>
      </c>
      <c r="N17" s="105" t="s">
        <v>470</v>
      </c>
      <c r="O17" s="181" t="s">
        <v>746</v>
      </c>
    </row>
    <row r="18" spans="1:15" ht="13.5" customHeight="1">
      <c r="A18" s="161" t="s">
        <v>740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</row>
    <row r="19" spans="1:15" ht="24.75" customHeight="1">
      <c r="A19" s="102"/>
      <c r="B19" s="102" t="s">
        <v>345</v>
      </c>
      <c r="C19" s="106" t="s">
        <v>33</v>
      </c>
      <c r="D19" s="102" t="s">
        <v>734</v>
      </c>
      <c r="E19" s="103" t="s">
        <v>455</v>
      </c>
      <c r="F19" s="102" t="s">
        <v>462</v>
      </c>
      <c r="G19" s="103" t="s">
        <v>455</v>
      </c>
      <c r="H19" s="102" t="s">
        <v>478</v>
      </c>
      <c r="I19" s="103" t="s">
        <v>455</v>
      </c>
      <c r="J19" s="102" t="s">
        <v>542</v>
      </c>
      <c r="K19" s="103" t="s">
        <v>455</v>
      </c>
      <c r="L19" s="103">
        <f>K19+I19+G19</f>
        <v>3</v>
      </c>
      <c r="M19" s="104">
        <f>L19+E19</f>
        <v>4</v>
      </c>
      <c r="N19" s="105" t="s">
        <v>455</v>
      </c>
      <c r="O19" s="181" t="s">
        <v>741</v>
      </c>
    </row>
    <row r="20" spans="1:15" ht="15" customHeight="1">
      <c r="A20" s="228" t="s">
        <v>90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30"/>
    </row>
    <row r="21" spans="1:15" ht="24.75" customHeight="1">
      <c r="A21" s="79"/>
      <c r="B21" s="79" t="s">
        <v>336</v>
      </c>
      <c r="C21" s="79" t="s">
        <v>44</v>
      </c>
      <c r="D21" s="79" t="s">
        <v>736</v>
      </c>
      <c r="E21" s="107" t="s">
        <v>456</v>
      </c>
      <c r="F21" s="79" t="s">
        <v>457</v>
      </c>
      <c r="G21" s="107" t="s">
        <v>455</v>
      </c>
      <c r="H21" s="79" t="s">
        <v>474</v>
      </c>
      <c r="I21" s="107" t="s">
        <v>455</v>
      </c>
      <c r="J21" s="79" t="s">
        <v>539</v>
      </c>
      <c r="K21" s="107" t="s">
        <v>455</v>
      </c>
      <c r="L21" s="103">
        <f>K21+I21+G21</f>
        <v>3</v>
      </c>
      <c r="M21" s="104">
        <f>L21+E21</f>
        <v>5</v>
      </c>
      <c r="N21" s="108" t="s">
        <v>455</v>
      </c>
      <c r="O21" s="181" t="s">
        <v>741</v>
      </c>
    </row>
    <row r="22" spans="1:15" ht="24.75" customHeight="1">
      <c r="A22" s="79"/>
      <c r="B22" s="79" t="s">
        <v>335</v>
      </c>
      <c r="C22" s="79" t="s">
        <v>165</v>
      </c>
      <c r="D22" s="79" t="s">
        <v>735</v>
      </c>
      <c r="E22" s="107" t="s">
        <v>455</v>
      </c>
      <c r="F22" s="79" t="s">
        <v>466</v>
      </c>
      <c r="G22" s="107" t="s">
        <v>456</v>
      </c>
      <c r="H22" s="79" t="s">
        <v>475</v>
      </c>
      <c r="I22" s="107" t="s">
        <v>456</v>
      </c>
      <c r="J22" s="79" t="s">
        <v>543</v>
      </c>
      <c r="K22" s="107" t="s">
        <v>456</v>
      </c>
      <c r="L22" s="103">
        <f>K22+I22+G22</f>
        <v>6</v>
      </c>
      <c r="M22" s="104">
        <f>L22+E22</f>
        <v>7</v>
      </c>
      <c r="N22" s="108" t="s">
        <v>456</v>
      </c>
      <c r="O22" s="181" t="s">
        <v>742</v>
      </c>
    </row>
    <row r="23" spans="1:15" ht="24.75" customHeight="1">
      <c r="A23" s="79"/>
      <c r="B23" s="79" t="s">
        <v>55</v>
      </c>
      <c r="C23" s="79" t="s">
        <v>41</v>
      </c>
      <c r="D23" s="79" t="s">
        <v>737</v>
      </c>
      <c r="E23" s="107"/>
      <c r="F23" s="79" t="s">
        <v>468</v>
      </c>
      <c r="G23" s="107" t="s">
        <v>458</v>
      </c>
      <c r="H23" s="79" t="s">
        <v>477</v>
      </c>
      <c r="I23" s="107" t="s">
        <v>458</v>
      </c>
      <c r="J23" s="79" t="s">
        <v>541</v>
      </c>
      <c r="K23" s="107" t="s">
        <v>458</v>
      </c>
      <c r="L23" s="103">
        <f>K23+I23+G23</f>
        <v>9</v>
      </c>
      <c r="M23" s="104">
        <f>L23+E23</f>
        <v>9</v>
      </c>
      <c r="N23" s="108" t="s">
        <v>458</v>
      </c>
      <c r="O23" s="181" t="s">
        <v>743</v>
      </c>
    </row>
    <row r="24" spans="1:15" ht="12.75">
      <c r="A24" s="228" t="s">
        <v>91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</row>
    <row r="25" spans="1:15" ht="24.75" customHeight="1">
      <c r="A25" s="79"/>
      <c r="B25" s="79" t="s">
        <v>338</v>
      </c>
      <c r="C25" s="79" t="s">
        <v>165</v>
      </c>
      <c r="D25" s="79" t="s">
        <v>739</v>
      </c>
      <c r="E25" s="107" t="s">
        <v>456</v>
      </c>
      <c r="F25" s="79" t="s">
        <v>463</v>
      </c>
      <c r="G25" s="107" t="s">
        <v>455</v>
      </c>
      <c r="H25" s="79" t="s">
        <v>481</v>
      </c>
      <c r="I25" s="107" t="s">
        <v>455</v>
      </c>
      <c r="J25" s="79" t="s">
        <v>535</v>
      </c>
      <c r="K25" s="107" t="s">
        <v>455</v>
      </c>
      <c r="L25" s="103">
        <f>K25+I25+G25</f>
        <v>3</v>
      </c>
      <c r="M25" s="104">
        <f>L25+E25</f>
        <v>5</v>
      </c>
      <c r="N25" s="108" t="s">
        <v>455</v>
      </c>
      <c r="O25" s="181" t="s">
        <v>741</v>
      </c>
    </row>
    <row r="26" spans="1:15" ht="24.75" customHeight="1">
      <c r="A26" s="79"/>
      <c r="B26" s="79" t="s">
        <v>337</v>
      </c>
      <c r="C26" s="79" t="s">
        <v>34</v>
      </c>
      <c r="D26" s="79" t="s">
        <v>738</v>
      </c>
      <c r="E26" s="107" t="s">
        <v>455</v>
      </c>
      <c r="F26" s="79" t="s">
        <v>467</v>
      </c>
      <c r="G26" s="107" t="s">
        <v>456</v>
      </c>
      <c r="H26" s="79" t="s">
        <v>482</v>
      </c>
      <c r="I26" s="107" t="s">
        <v>456</v>
      </c>
      <c r="J26" s="79" t="s">
        <v>546</v>
      </c>
      <c r="K26" s="107" t="s">
        <v>456</v>
      </c>
      <c r="L26" s="103">
        <f>K26+I26+G26</f>
        <v>6</v>
      </c>
      <c r="M26" s="104">
        <f>L26+E26</f>
        <v>7</v>
      </c>
      <c r="N26" s="108" t="s">
        <v>456</v>
      </c>
      <c r="O26" s="181" t="s">
        <v>742</v>
      </c>
    </row>
    <row r="28" spans="3:4" ht="12.75">
      <c r="C28" s="37" t="s">
        <v>165</v>
      </c>
      <c r="D28" s="180">
        <f>O14+O22+O25</f>
        <v>815</v>
      </c>
    </row>
  </sheetData>
  <sheetProtection/>
  <mergeCells count="16">
    <mergeCell ref="C1:L1"/>
    <mergeCell ref="B4:M4"/>
    <mergeCell ref="L6:M6"/>
    <mergeCell ref="A8:A10"/>
    <mergeCell ref="C8:C10"/>
    <mergeCell ref="D8:E8"/>
    <mergeCell ref="F8:L8"/>
    <mergeCell ref="M8:M10"/>
    <mergeCell ref="A20:O20"/>
    <mergeCell ref="A24:O24"/>
    <mergeCell ref="O8:O10"/>
    <mergeCell ref="F9:G9"/>
    <mergeCell ref="H9:I9"/>
    <mergeCell ref="J9:K9"/>
    <mergeCell ref="A11:O11"/>
    <mergeCell ref="A18:O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">
      <selection activeCell="Q21" sqref="Q21"/>
    </sheetView>
  </sheetViews>
  <sheetFormatPr defaultColWidth="9.140625" defaultRowHeight="12.75"/>
  <cols>
    <col min="1" max="1" width="7.140625" style="0" hidden="1" customWidth="1"/>
    <col min="2" max="2" width="21.00390625" style="0" customWidth="1"/>
    <col min="3" max="3" width="16.7109375" style="0" customWidth="1"/>
    <col min="4" max="4" width="6.57421875" style="0" customWidth="1"/>
    <col min="5" max="5" width="5.140625" style="0" customWidth="1"/>
    <col min="6" max="6" width="5.8515625" style="0" customWidth="1"/>
    <col min="7" max="7" width="8.140625" style="0" customWidth="1"/>
    <col min="8" max="8" width="5.8515625" style="0" customWidth="1"/>
    <col min="10" max="10" width="6.7109375" style="0" customWidth="1"/>
    <col min="12" max="12" width="9.8515625" style="0" customWidth="1"/>
  </cols>
  <sheetData>
    <row r="1" spans="1:12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>
      <c r="A2" s="12"/>
      <c r="B2" s="12"/>
      <c r="C2" s="209" t="s">
        <v>59</v>
      </c>
      <c r="D2" s="209"/>
      <c r="E2" s="209"/>
      <c r="F2" s="209"/>
      <c r="G2" s="209"/>
      <c r="H2" s="209"/>
      <c r="I2" s="209"/>
      <c r="J2" s="209"/>
      <c r="K2" s="209"/>
      <c r="L2" t="s">
        <v>102</v>
      </c>
    </row>
    <row r="3" spans="1:7" ht="12.75" customHeight="1">
      <c r="A3" s="12"/>
      <c r="B3" s="12"/>
      <c r="C3" s="13"/>
      <c r="F3" s="13"/>
      <c r="G3" s="13"/>
    </row>
    <row r="5" spans="1:13" ht="12.75" customHeight="1">
      <c r="A5" s="226" t="s">
        <v>57</v>
      </c>
      <c r="B5" s="226" t="s">
        <v>32</v>
      </c>
      <c r="C5" s="226" t="s">
        <v>37</v>
      </c>
      <c r="D5" s="247" t="s">
        <v>60</v>
      </c>
      <c r="E5" s="203"/>
      <c r="F5" s="243" t="s">
        <v>29</v>
      </c>
      <c r="G5" s="245" t="s">
        <v>70</v>
      </c>
      <c r="H5" s="243" t="s">
        <v>29</v>
      </c>
      <c r="I5" s="245" t="s">
        <v>58</v>
      </c>
      <c r="J5" s="249" t="s">
        <v>29</v>
      </c>
      <c r="K5" s="249" t="s">
        <v>53</v>
      </c>
      <c r="L5" s="260" t="s">
        <v>39</v>
      </c>
      <c r="M5" s="261"/>
    </row>
    <row r="6" spans="1:13" ht="22.5" customHeight="1">
      <c r="A6" s="208"/>
      <c r="B6" s="208"/>
      <c r="C6" s="208"/>
      <c r="D6" s="204"/>
      <c r="E6" s="206"/>
      <c r="F6" s="244"/>
      <c r="G6" s="246"/>
      <c r="H6" s="244"/>
      <c r="I6" s="246"/>
      <c r="J6" s="250"/>
      <c r="K6" s="250"/>
      <c r="L6" s="251"/>
      <c r="M6" s="191"/>
    </row>
    <row r="7" spans="1:13" ht="12.75">
      <c r="A7" s="1"/>
      <c r="B7" s="36" t="str">
        <f>'мех 1-2 гр'!G56</f>
        <v>Тихонов Алексей</v>
      </c>
      <c r="C7" s="38" t="s">
        <v>33</v>
      </c>
      <c r="D7" s="38" t="s">
        <v>767</v>
      </c>
      <c r="E7" s="40">
        <v>98</v>
      </c>
      <c r="F7" s="6">
        <f aca="true" t="shared" si="0" ref="F7:F31">E7*1.5</f>
        <v>147</v>
      </c>
      <c r="G7" s="2">
        <v>17.39</v>
      </c>
      <c r="H7" s="6">
        <v>108</v>
      </c>
      <c r="I7" s="2">
        <v>20</v>
      </c>
      <c r="J7" s="6">
        <v>85</v>
      </c>
      <c r="K7" s="6">
        <f aca="true" t="shared" si="1" ref="K7:K31">J7+H7+F7</f>
        <v>340</v>
      </c>
      <c r="L7" s="2">
        <v>1</v>
      </c>
      <c r="M7" s="2">
        <v>120</v>
      </c>
    </row>
    <row r="8" spans="1:13" ht="12.75">
      <c r="A8" s="25"/>
      <c r="B8" s="26" t="str">
        <f>'мех 1-2 гр'!B4</f>
        <v>Шукшин Фярид</v>
      </c>
      <c r="C8" s="27" t="str">
        <f>'мех 1-2 гр'!B2</f>
        <v>Сосновоборский</v>
      </c>
      <c r="D8" s="35" t="s">
        <v>747</v>
      </c>
      <c r="E8" s="40">
        <v>120</v>
      </c>
      <c r="F8" s="6">
        <f t="shared" si="0"/>
        <v>180</v>
      </c>
      <c r="G8" s="40">
        <v>24.15</v>
      </c>
      <c r="H8" s="6">
        <v>74</v>
      </c>
      <c r="I8" s="40">
        <v>16</v>
      </c>
      <c r="J8" s="6">
        <v>68</v>
      </c>
      <c r="K8" s="6">
        <f t="shared" si="1"/>
        <v>322</v>
      </c>
      <c r="L8" s="40">
        <v>2</v>
      </c>
      <c r="M8" s="2">
        <v>108</v>
      </c>
    </row>
    <row r="9" spans="1:13" ht="12.75">
      <c r="A9" s="1"/>
      <c r="B9" s="36" t="str">
        <f>'мех 1-2 гр'!G57</f>
        <v>Ульянов Евгений</v>
      </c>
      <c r="C9" s="38" t="s">
        <v>33</v>
      </c>
      <c r="D9" s="38" t="s">
        <v>768</v>
      </c>
      <c r="E9" s="40">
        <v>90</v>
      </c>
      <c r="F9" s="6">
        <f t="shared" si="0"/>
        <v>135</v>
      </c>
      <c r="G9" s="2">
        <v>19.1</v>
      </c>
      <c r="H9" s="6">
        <v>85</v>
      </c>
      <c r="I9" s="2">
        <v>24</v>
      </c>
      <c r="J9" s="6">
        <v>98</v>
      </c>
      <c r="K9" s="6">
        <f t="shared" si="1"/>
        <v>318</v>
      </c>
      <c r="L9" s="2">
        <v>3</v>
      </c>
      <c r="M9" s="2">
        <v>98</v>
      </c>
    </row>
    <row r="10" spans="1:13" ht="12.75">
      <c r="A10" s="26"/>
      <c r="B10" s="26" t="str">
        <f>'мех 1-2 гр'!B6</f>
        <v>Саксонов Руслан</v>
      </c>
      <c r="C10" s="35" t="s">
        <v>106</v>
      </c>
      <c r="D10" s="35" t="s">
        <v>749</v>
      </c>
      <c r="E10" s="40">
        <v>108</v>
      </c>
      <c r="F10" s="6">
        <f t="shared" si="0"/>
        <v>162</v>
      </c>
      <c r="G10" s="27">
        <v>28.19</v>
      </c>
      <c r="H10" s="8">
        <v>68</v>
      </c>
      <c r="I10" s="27">
        <v>18</v>
      </c>
      <c r="J10" s="8">
        <v>82</v>
      </c>
      <c r="K10" s="6">
        <f t="shared" si="1"/>
        <v>312</v>
      </c>
      <c r="L10" s="2">
        <v>4</v>
      </c>
      <c r="M10" s="2">
        <v>90</v>
      </c>
    </row>
    <row r="11" spans="1:13" ht="12.75">
      <c r="A11" s="1"/>
      <c r="B11" s="36" t="str">
        <f>'мех 1-2 гр'!G55</f>
        <v>Конкин Николай</v>
      </c>
      <c r="C11" s="38" t="s">
        <v>33</v>
      </c>
      <c r="D11" s="36" t="s">
        <v>766</v>
      </c>
      <c r="E11" s="40">
        <v>67</v>
      </c>
      <c r="F11" s="6">
        <f t="shared" si="0"/>
        <v>100.5</v>
      </c>
      <c r="G11" s="2">
        <v>17.19</v>
      </c>
      <c r="H11" s="6">
        <v>120</v>
      </c>
      <c r="I11" s="2">
        <v>21</v>
      </c>
      <c r="J11" s="6">
        <v>90</v>
      </c>
      <c r="K11" s="6">
        <f t="shared" si="1"/>
        <v>310.5</v>
      </c>
      <c r="L11" s="40">
        <v>5</v>
      </c>
      <c r="M11" s="2">
        <v>85</v>
      </c>
    </row>
    <row r="12" spans="1:13" ht="12.75">
      <c r="A12" s="1"/>
      <c r="B12" s="36" t="str">
        <f>'мех 1-2 гр'!B56</f>
        <v>Афанасьев Николай</v>
      </c>
      <c r="C12" s="38" t="s">
        <v>238</v>
      </c>
      <c r="D12" s="38" t="s">
        <v>765</v>
      </c>
      <c r="E12" s="40">
        <v>61</v>
      </c>
      <c r="F12" s="6">
        <f t="shared" si="0"/>
        <v>91.5</v>
      </c>
      <c r="G12" s="2">
        <v>18.08</v>
      </c>
      <c r="H12" s="6">
        <v>98</v>
      </c>
      <c r="I12" s="2">
        <v>29</v>
      </c>
      <c r="J12" s="6">
        <v>120</v>
      </c>
      <c r="K12" s="6">
        <f t="shared" si="1"/>
        <v>309.5</v>
      </c>
      <c r="L12" s="2">
        <v>6</v>
      </c>
      <c r="M12" s="2">
        <v>82</v>
      </c>
    </row>
    <row r="13" spans="1:13" ht="12.75">
      <c r="A13" s="1"/>
      <c r="B13" s="36" t="str">
        <f>'мех 1-2 гр'!B55</f>
        <v>Жучков Сергей</v>
      </c>
      <c r="C13" s="38" t="s">
        <v>238</v>
      </c>
      <c r="D13" s="38" t="s">
        <v>764</v>
      </c>
      <c r="E13" s="40">
        <v>57</v>
      </c>
      <c r="F13" s="6">
        <f t="shared" si="0"/>
        <v>85.5</v>
      </c>
      <c r="G13" s="2">
        <v>22.13</v>
      </c>
      <c r="H13" s="6">
        <v>79</v>
      </c>
      <c r="I13" s="2">
        <v>25</v>
      </c>
      <c r="J13" s="6">
        <v>108</v>
      </c>
      <c r="K13" s="6">
        <f t="shared" si="1"/>
        <v>272.5</v>
      </c>
      <c r="L13" s="2">
        <v>7</v>
      </c>
      <c r="M13" s="2">
        <v>79</v>
      </c>
    </row>
    <row r="14" spans="1:13" ht="12.75">
      <c r="A14" s="25"/>
      <c r="B14" s="26" t="str">
        <f>'мех 1-2 гр'!G29</f>
        <v>Кудряков Ильдар</v>
      </c>
      <c r="C14" s="35" t="s">
        <v>35</v>
      </c>
      <c r="D14" s="35" t="s">
        <v>757</v>
      </c>
      <c r="E14" s="40">
        <v>82</v>
      </c>
      <c r="F14" s="6">
        <f t="shared" si="0"/>
        <v>123</v>
      </c>
      <c r="G14" s="40">
        <v>22.5</v>
      </c>
      <c r="H14" s="6">
        <v>76</v>
      </c>
      <c r="I14" s="40">
        <v>16</v>
      </c>
      <c r="J14" s="6">
        <v>68</v>
      </c>
      <c r="K14" s="6">
        <f t="shared" si="1"/>
        <v>267</v>
      </c>
      <c r="L14" s="40">
        <v>8</v>
      </c>
      <c r="M14" s="2">
        <v>76</v>
      </c>
    </row>
    <row r="15" spans="1:13" ht="12.75">
      <c r="A15" s="25"/>
      <c r="B15" s="26" t="str">
        <f>'мех 1-2 гр'!G31</f>
        <v>Ишкаев Рафаэль</v>
      </c>
      <c r="C15" s="35" t="s">
        <v>35</v>
      </c>
      <c r="D15" s="35" t="s">
        <v>759</v>
      </c>
      <c r="E15" s="40">
        <v>74</v>
      </c>
      <c r="F15" s="6">
        <f t="shared" si="0"/>
        <v>111</v>
      </c>
      <c r="G15" s="40">
        <v>19.15</v>
      </c>
      <c r="H15" s="6">
        <v>82</v>
      </c>
      <c r="I15" s="40">
        <v>17</v>
      </c>
      <c r="J15" s="6">
        <v>74</v>
      </c>
      <c r="K15" s="6">
        <f t="shared" si="1"/>
        <v>267</v>
      </c>
      <c r="L15" s="2">
        <v>8</v>
      </c>
      <c r="M15" s="2">
        <v>74</v>
      </c>
    </row>
    <row r="16" spans="1:13" ht="12.75">
      <c r="A16" s="25"/>
      <c r="B16" s="26" t="str">
        <f>'мех 1-2 гр'!B5</f>
        <v>Абжалимов Зиннят</v>
      </c>
      <c r="C16" s="35" t="s">
        <v>106</v>
      </c>
      <c r="D16" s="35" t="s">
        <v>748</v>
      </c>
      <c r="E16" s="40">
        <v>79</v>
      </c>
      <c r="F16" s="6">
        <f t="shared" si="0"/>
        <v>118.5</v>
      </c>
      <c r="G16" s="40">
        <v>26.44</v>
      </c>
      <c r="H16" s="6">
        <v>69</v>
      </c>
      <c r="I16" s="40">
        <v>17</v>
      </c>
      <c r="J16" s="6">
        <v>74</v>
      </c>
      <c r="K16" s="6">
        <f t="shared" si="1"/>
        <v>261.5</v>
      </c>
      <c r="L16" s="2">
        <v>10</v>
      </c>
      <c r="M16" s="2">
        <v>72</v>
      </c>
    </row>
    <row r="17" spans="1:13" ht="12.75">
      <c r="A17" s="25"/>
      <c r="B17" s="26" t="str">
        <f>'мех 1-2 гр'!G17</f>
        <v>Елисеев Михаил</v>
      </c>
      <c r="C17" s="35" t="s">
        <v>44</v>
      </c>
      <c r="D17" s="35" t="s">
        <v>755</v>
      </c>
      <c r="E17" s="40">
        <v>85</v>
      </c>
      <c r="F17" s="6">
        <f t="shared" si="0"/>
        <v>127.5</v>
      </c>
      <c r="G17" s="40">
        <v>30.32</v>
      </c>
      <c r="H17" s="6">
        <v>64</v>
      </c>
      <c r="I17" s="40">
        <v>16</v>
      </c>
      <c r="J17" s="6">
        <v>68</v>
      </c>
      <c r="K17" s="6">
        <f t="shared" si="1"/>
        <v>259.5</v>
      </c>
      <c r="L17" s="40">
        <v>11</v>
      </c>
      <c r="M17" s="2">
        <v>70</v>
      </c>
    </row>
    <row r="18" spans="1:13" ht="12.75">
      <c r="A18" s="1"/>
      <c r="B18" s="36" t="s">
        <v>145</v>
      </c>
      <c r="C18" s="36" t="s">
        <v>140</v>
      </c>
      <c r="D18" s="38" t="s">
        <v>754</v>
      </c>
      <c r="E18" s="40">
        <v>62</v>
      </c>
      <c r="F18" s="6">
        <f t="shared" si="0"/>
        <v>93</v>
      </c>
      <c r="G18" s="2">
        <v>18.38</v>
      </c>
      <c r="H18" s="6">
        <v>90</v>
      </c>
      <c r="I18" s="2">
        <v>13</v>
      </c>
      <c r="J18" s="6">
        <v>64</v>
      </c>
      <c r="K18" s="6">
        <f t="shared" si="1"/>
        <v>247</v>
      </c>
      <c r="L18" s="2">
        <v>12</v>
      </c>
      <c r="M18" s="2">
        <v>69</v>
      </c>
    </row>
    <row r="19" spans="1:13" ht="12.75">
      <c r="A19" s="25"/>
      <c r="B19" s="26" t="str">
        <f>'мех 1-2 гр'!G5</f>
        <v>Платонов Григорий</v>
      </c>
      <c r="C19" s="35" t="s">
        <v>116</v>
      </c>
      <c r="D19" s="35" t="s">
        <v>751</v>
      </c>
      <c r="E19" s="40">
        <v>66</v>
      </c>
      <c r="F19" s="6">
        <f t="shared" si="0"/>
        <v>99</v>
      </c>
      <c r="G19" s="40">
        <v>30.31</v>
      </c>
      <c r="H19" s="6">
        <v>65</v>
      </c>
      <c r="I19" s="40">
        <v>18</v>
      </c>
      <c r="J19" s="6">
        <v>82</v>
      </c>
      <c r="K19" s="6">
        <f t="shared" si="1"/>
        <v>246</v>
      </c>
      <c r="L19" s="2">
        <v>13</v>
      </c>
      <c r="M19" s="2">
        <v>68</v>
      </c>
    </row>
    <row r="20" spans="1:13" ht="12.75">
      <c r="A20" s="25"/>
      <c r="B20" s="26" t="str">
        <f>'мех 1-2 гр'!G4</f>
        <v>Кирасиров Ренат</v>
      </c>
      <c r="C20" s="35" t="s">
        <v>116</v>
      </c>
      <c r="D20" s="35" t="s">
        <v>750</v>
      </c>
      <c r="E20" s="40">
        <v>58</v>
      </c>
      <c r="F20" s="6">
        <f t="shared" si="0"/>
        <v>87</v>
      </c>
      <c r="G20" s="40">
        <v>24.26</v>
      </c>
      <c r="H20" s="6">
        <v>72</v>
      </c>
      <c r="I20" s="40">
        <v>18</v>
      </c>
      <c r="J20" s="6">
        <v>82</v>
      </c>
      <c r="K20" s="6">
        <f t="shared" si="1"/>
        <v>241</v>
      </c>
      <c r="L20" s="40">
        <v>14</v>
      </c>
      <c r="M20" s="2">
        <v>67</v>
      </c>
    </row>
    <row r="21" spans="1:13" ht="12.75">
      <c r="A21" s="1"/>
      <c r="B21" s="1" t="str">
        <f>'мех 1-2 гр'!B68</f>
        <v>Максин Виктор</v>
      </c>
      <c r="C21" s="36" t="s">
        <v>265</v>
      </c>
      <c r="D21" s="38" t="s">
        <v>769</v>
      </c>
      <c r="E21" s="40">
        <v>60</v>
      </c>
      <c r="F21" s="6">
        <f t="shared" si="0"/>
        <v>90</v>
      </c>
      <c r="G21" s="2">
        <v>26.34</v>
      </c>
      <c r="H21" s="6">
        <v>70</v>
      </c>
      <c r="I21" s="2">
        <v>17</v>
      </c>
      <c r="J21" s="6">
        <v>74</v>
      </c>
      <c r="K21" s="6">
        <f t="shared" si="1"/>
        <v>234</v>
      </c>
      <c r="L21" s="2">
        <v>15</v>
      </c>
      <c r="M21" s="2">
        <v>66</v>
      </c>
    </row>
    <row r="22" spans="1:13" ht="12.75">
      <c r="A22" s="25"/>
      <c r="B22" s="26" t="str">
        <f>'мех 1-2 гр'!B29</f>
        <v>Семенов Герасим</v>
      </c>
      <c r="C22" s="35" t="s">
        <v>187</v>
      </c>
      <c r="D22" s="35" t="s">
        <v>756</v>
      </c>
      <c r="E22" s="40">
        <v>70</v>
      </c>
      <c r="F22" s="6">
        <f t="shared" si="0"/>
        <v>105</v>
      </c>
      <c r="G22" s="40">
        <v>28.49</v>
      </c>
      <c r="H22" s="6">
        <v>66</v>
      </c>
      <c r="I22" s="40">
        <v>10</v>
      </c>
      <c r="J22" s="6">
        <v>58</v>
      </c>
      <c r="K22" s="6">
        <f t="shared" si="1"/>
        <v>229</v>
      </c>
      <c r="L22" s="2">
        <v>16</v>
      </c>
      <c r="M22" s="2">
        <v>65</v>
      </c>
    </row>
    <row r="23" spans="1:13" ht="12.75">
      <c r="A23" s="25"/>
      <c r="B23" s="26" t="str">
        <f>'мех 1-2 гр'!G44</f>
        <v>Ерошкин Андрей</v>
      </c>
      <c r="C23" s="35" t="s">
        <v>41</v>
      </c>
      <c r="D23" s="38" t="s">
        <v>772</v>
      </c>
      <c r="E23" s="40">
        <v>72</v>
      </c>
      <c r="F23" s="6">
        <f t="shared" si="0"/>
        <v>108</v>
      </c>
      <c r="G23" s="2">
        <v>39.57</v>
      </c>
      <c r="H23" s="6">
        <v>59</v>
      </c>
      <c r="I23" s="2">
        <v>11</v>
      </c>
      <c r="J23" s="6">
        <v>61</v>
      </c>
      <c r="K23" s="6">
        <f t="shared" si="1"/>
        <v>228</v>
      </c>
      <c r="L23" s="40">
        <v>17</v>
      </c>
      <c r="M23" s="2">
        <v>64</v>
      </c>
    </row>
    <row r="24" spans="1:13" ht="12.75">
      <c r="A24" s="25"/>
      <c r="B24" s="26" t="str">
        <f>'мех 1-2 гр'!G42</f>
        <v>Белавин Олег</v>
      </c>
      <c r="C24" s="35" t="s">
        <v>41</v>
      </c>
      <c r="D24" s="80" t="s">
        <v>773</v>
      </c>
      <c r="E24" s="40">
        <v>69</v>
      </c>
      <c r="F24" s="6">
        <f t="shared" si="0"/>
        <v>103.5</v>
      </c>
      <c r="G24" s="2">
        <v>34.3</v>
      </c>
      <c r="H24" s="6">
        <v>61</v>
      </c>
      <c r="I24" s="2">
        <v>11</v>
      </c>
      <c r="J24" s="6">
        <v>61</v>
      </c>
      <c r="K24" s="6">
        <f t="shared" si="1"/>
        <v>225.5</v>
      </c>
      <c r="L24" s="2">
        <v>18</v>
      </c>
      <c r="M24" s="2">
        <v>63</v>
      </c>
    </row>
    <row r="25" spans="1:13" ht="12.75">
      <c r="A25" s="1"/>
      <c r="B25" s="1" t="str">
        <f>'мех 1-2 гр'!B70</f>
        <v>Мещеряков Владимир</v>
      </c>
      <c r="C25" s="36" t="s">
        <v>265</v>
      </c>
      <c r="D25" s="38" t="s">
        <v>771</v>
      </c>
      <c r="E25" s="40">
        <v>65</v>
      </c>
      <c r="F25" s="6">
        <f t="shared" si="0"/>
        <v>97.5</v>
      </c>
      <c r="G25" s="2">
        <v>32.27</v>
      </c>
      <c r="H25" s="6">
        <v>63</v>
      </c>
      <c r="I25" s="2">
        <v>11</v>
      </c>
      <c r="J25" s="6">
        <v>61</v>
      </c>
      <c r="K25" s="6">
        <f t="shared" si="1"/>
        <v>221.5</v>
      </c>
      <c r="L25" s="2">
        <v>19</v>
      </c>
      <c r="M25" s="2">
        <v>62</v>
      </c>
    </row>
    <row r="26" spans="1:13" ht="12.75">
      <c r="A26" s="25"/>
      <c r="B26" s="26" t="str">
        <f>'мех 1-2 гр'!G43</f>
        <v>Федяев Сергей</v>
      </c>
      <c r="C26" s="35" t="s">
        <v>41</v>
      </c>
      <c r="D26" s="38" t="s">
        <v>762</v>
      </c>
      <c r="E26" s="40">
        <v>64</v>
      </c>
      <c r="F26" s="6">
        <f t="shared" si="0"/>
        <v>96</v>
      </c>
      <c r="G26" s="2">
        <v>32.43</v>
      </c>
      <c r="H26" s="6">
        <v>62</v>
      </c>
      <c r="I26" s="2">
        <v>12</v>
      </c>
      <c r="J26" s="6">
        <v>63</v>
      </c>
      <c r="K26" s="6">
        <f t="shared" si="1"/>
        <v>221</v>
      </c>
      <c r="L26" s="40">
        <v>20</v>
      </c>
      <c r="M26" s="2">
        <v>61</v>
      </c>
    </row>
    <row r="27" spans="1:13" ht="12.75">
      <c r="A27" s="1"/>
      <c r="B27" s="1" t="str">
        <f>'мех 1-2 гр'!B69</f>
        <v>Рамазанов Руслан</v>
      </c>
      <c r="C27" s="36" t="s">
        <v>265</v>
      </c>
      <c r="D27" s="38" t="s">
        <v>770</v>
      </c>
      <c r="E27" s="40">
        <v>68</v>
      </c>
      <c r="F27" s="6">
        <f t="shared" si="0"/>
        <v>102</v>
      </c>
      <c r="G27" s="2">
        <v>37.4</v>
      </c>
      <c r="H27" s="6">
        <v>60</v>
      </c>
      <c r="I27" s="2">
        <v>9</v>
      </c>
      <c r="J27" s="6">
        <v>57</v>
      </c>
      <c r="K27" s="6">
        <f t="shared" si="1"/>
        <v>219</v>
      </c>
      <c r="L27" s="2">
        <v>21</v>
      </c>
      <c r="M27" s="2">
        <v>60</v>
      </c>
    </row>
    <row r="28" spans="1:13" ht="12.75">
      <c r="A28" s="25"/>
      <c r="B28" s="26" t="str">
        <f>'мех 1-2 гр'!B42</f>
        <v>Бранченков Роман</v>
      </c>
      <c r="C28" s="35" t="s">
        <v>214</v>
      </c>
      <c r="D28" s="35" t="s">
        <v>760</v>
      </c>
      <c r="E28" s="40">
        <v>63</v>
      </c>
      <c r="F28" s="6">
        <f t="shared" si="0"/>
        <v>94.5</v>
      </c>
      <c r="G28" s="40">
        <v>28.31</v>
      </c>
      <c r="H28" s="6">
        <v>67</v>
      </c>
      <c r="I28" s="40">
        <v>8</v>
      </c>
      <c r="J28" s="6">
        <v>56</v>
      </c>
      <c r="K28" s="6">
        <f t="shared" si="1"/>
        <v>217.5</v>
      </c>
      <c r="L28" s="2">
        <v>22</v>
      </c>
      <c r="M28" s="2">
        <v>59</v>
      </c>
    </row>
    <row r="29" spans="1:13" ht="12.75">
      <c r="A29" s="1"/>
      <c r="B29" s="36" t="s">
        <v>144</v>
      </c>
      <c r="C29" s="36" t="s">
        <v>140</v>
      </c>
      <c r="D29" s="38" t="s">
        <v>753</v>
      </c>
      <c r="E29" s="40">
        <v>56</v>
      </c>
      <c r="F29" s="6">
        <f t="shared" si="0"/>
        <v>84</v>
      </c>
      <c r="G29" s="2">
        <v>40.33</v>
      </c>
      <c r="H29" s="6">
        <v>58</v>
      </c>
      <c r="I29" s="2">
        <v>15</v>
      </c>
      <c r="J29" s="6">
        <v>65</v>
      </c>
      <c r="K29" s="6">
        <f t="shared" si="1"/>
        <v>207</v>
      </c>
      <c r="L29" s="40">
        <v>23</v>
      </c>
      <c r="M29" s="2">
        <v>58</v>
      </c>
    </row>
    <row r="30" spans="1:13" ht="12.75">
      <c r="A30" s="25"/>
      <c r="B30" s="26" t="str">
        <f>'мех 1-2 гр'!G30</f>
        <v>Горелов Дамир</v>
      </c>
      <c r="C30" s="35" t="s">
        <v>35</v>
      </c>
      <c r="D30" s="35" t="s">
        <v>758</v>
      </c>
      <c r="E30" s="40">
        <v>76</v>
      </c>
      <c r="F30" s="6">
        <f t="shared" si="0"/>
        <v>114</v>
      </c>
      <c r="G30" s="40">
        <v>0</v>
      </c>
      <c r="H30" s="6"/>
      <c r="I30" s="40">
        <v>12</v>
      </c>
      <c r="J30" s="6">
        <v>63</v>
      </c>
      <c r="K30" s="6">
        <f t="shared" si="1"/>
        <v>177</v>
      </c>
      <c r="L30" s="2">
        <v>24</v>
      </c>
      <c r="M30" s="2">
        <v>57</v>
      </c>
    </row>
    <row r="31" spans="1:13" ht="12.75">
      <c r="A31" s="25"/>
      <c r="B31" s="26" t="str">
        <f>'мех 1-2 гр'!G6</f>
        <v>Воробьев Александр</v>
      </c>
      <c r="C31" s="35" t="s">
        <v>116</v>
      </c>
      <c r="D31" s="35" t="s">
        <v>752</v>
      </c>
      <c r="E31" s="40">
        <v>59</v>
      </c>
      <c r="F31" s="6">
        <f t="shared" si="0"/>
        <v>88.5</v>
      </c>
      <c r="G31" s="40">
        <v>0</v>
      </c>
      <c r="H31" s="6"/>
      <c r="I31" s="40">
        <v>17</v>
      </c>
      <c r="J31" s="6">
        <v>74</v>
      </c>
      <c r="K31" s="6">
        <f t="shared" si="1"/>
        <v>162.5</v>
      </c>
      <c r="L31" s="2">
        <v>25</v>
      </c>
      <c r="M31" s="2">
        <v>56</v>
      </c>
    </row>
  </sheetData>
  <sheetProtection/>
  <mergeCells count="14">
    <mergeCell ref="A1:L1"/>
    <mergeCell ref="C2:K2"/>
    <mergeCell ref="A5:A6"/>
    <mergeCell ref="B5:B6"/>
    <mergeCell ref="C5:C6"/>
    <mergeCell ref="D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1">
      <selection activeCell="F8" sqref="E8:F8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15.28125" style="0" customWidth="1"/>
    <col min="4" max="4" width="12.00390625" style="0" customWidth="1"/>
    <col min="6" max="6" width="7.57421875" style="0" customWidth="1"/>
    <col min="11" max="11" width="7.8515625" style="0" customWidth="1"/>
    <col min="12" max="12" width="7.7109375" style="0" customWidth="1"/>
  </cols>
  <sheetData>
    <row r="1" ht="15.75">
      <c r="N1" s="28"/>
    </row>
    <row r="2" spans="1:9" ht="18">
      <c r="A2" s="213" t="s">
        <v>80</v>
      </c>
      <c r="B2" s="214"/>
      <c r="C2" s="214"/>
      <c r="D2" s="214"/>
      <c r="E2" s="214"/>
      <c r="F2" s="214"/>
      <c r="G2" s="29"/>
      <c r="H2" s="29"/>
      <c r="I2" s="29"/>
    </row>
    <row r="3" spans="1:9" ht="18">
      <c r="A3" s="215" t="s">
        <v>62</v>
      </c>
      <c r="B3" s="214"/>
      <c r="C3" s="214"/>
      <c r="D3" s="214"/>
      <c r="E3" s="214"/>
      <c r="F3" s="214"/>
      <c r="G3" s="30"/>
      <c r="H3" s="30"/>
      <c r="I3" s="30"/>
    </row>
    <row r="4" spans="1:9" ht="18.75">
      <c r="A4" s="216" t="s">
        <v>73</v>
      </c>
      <c r="B4" s="214"/>
      <c r="C4" s="214"/>
      <c r="D4" s="214"/>
      <c r="E4" s="214"/>
      <c r="F4" s="214"/>
      <c r="G4" s="30"/>
      <c r="H4" s="30"/>
      <c r="I4" s="30"/>
    </row>
    <row r="5" spans="2:4" ht="18">
      <c r="B5" s="30"/>
      <c r="D5" s="37" t="s">
        <v>659</v>
      </c>
    </row>
    <row r="7" spans="1:16" ht="28.5" customHeight="1">
      <c r="A7" s="72"/>
      <c r="B7" s="187" t="s">
        <v>37</v>
      </c>
      <c r="C7" s="188" t="s">
        <v>67</v>
      </c>
      <c r="D7" s="188" t="s">
        <v>85</v>
      </c>
      <c r="E7" s="31"/>
      <c r="G7" s="59"/>
      <c r="H7" s="59"/>
      <c r="I7" s="31"/>
      <c r="J7" s="31"/>
      <c r="K7" s="59"/>
      <c r="L7" s="31"/>
      <c r="M7" s="31"/>
      <c r="N7" s="31"/>
      <c r="O7" s="31"/>
      <c r="P7" s="60"/>
    </row>
    <row r="8" spans="1:4" ht="30" customHeight="1">
      <c r="A8" s="72">
        <v>1</v>
      </c>
      <c r="B8" s="189" t="s">
        <v>8</v>
      </c>
      <c r="C8" s="157" t="s">
        <v>787</v>
      </c>
      <c r="D8" s="156">
        <v>120</v>
      </c>
    </row>
    <row r="9" spans="1:16" ht="30" customHeight="1">
      <c r="A9" s="72">
        <v>2</v>
      </c>
      <c r="B9" s="189" t="s">
        <v>25</v>
      </c>
      <c r="C9" s="157" t="s">
        <v>784</v>
      </c>
      <c r="D9" s="156">
        <v>108</v>
      </c>
      <c r="E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4" ht="30" customHeight="1">
      <c r="A10" s="72">
        <v>3</v>
      </c>
      <c r="B10" s="189" t="s">
        <v>22</v>
      </c>
      <c r="C10" s="157" t="s">
        <v>778</v>
      </c>
      <c r="D10" s="156">
        <v>98</v>
      </c>
    </row>
    <row r="11" spans="1:16" ht="30" customHeight="1">
      <c r="A11" s="72">
        <v>4</v>
      </c>
      <c r="B11" s="189" t="s">
        <v>0</v>
      </c>
      <c r="C11" s="157" t="s">
        <v>778</v>
      </c>
      <c r="D11" s="156">
        <v>90</v>
      </c>
      <c r="E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0" customHeight="1">
      <c r="A12" s="72">
        <v>5</v>
      </c>
      <c r="B12" s="189" t="s">
        <v>47</v>
      </c>
      <c r="C12" s="157" t="s">
        <v>777</v>
      </c>
      <c r="D12" s="156">
        <v>85</v>
      </c>
      <c r="E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4" ht="30" customHeight="1">
      <c r="A13" s="72">
        <v>6</v>
      </c>
      <c r="B13" s="189" t="s">
        <v>6</v>
      </c>
      <c r="C13" s="157" t="s">
        <v>777</v>
      </c>
      <c r="D13" s="156">
        <v>82</v>
      </c>
    </row>
    <row r="14" spans="1:16" ht="30" customHeight="1">
      <c r="A14" s="72">
        <v>7</v>
      </c>
      <c r="B14" s="189" t="s">
        <v>3</v>
      </c>
      <c r="C14" s="157" t="s">
        <v>781</v>
      </c>
      <c r="D14" s="156">
        <v>79</v>
      </c>
      <c r="E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0" customHeight="1">
      <c r="A15" s="72">
        <v>8</v>
      </c>
      <c r="B15" s="189" t="s">
        <v>16</v>
      </c>
      <c r="C15" s="157" t="s">
        <v>780</v>
      </c>
      <c r="D15" s="156">
        <v>76</v>
      </c>
      <c r="E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0" customHeight="1">
      <c r="A16" s="72">
        <v>9</v>
      </c>
      <c r="B16" s="189" t="s">
        <v>19</v>
      </c>
      <c r="C16" s="157" t="s">
        <v>785</v>
      </c>
      <c r="D16" s="156">
        <v>74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4" ht="30" customHeight="1">
      <c r="A17" s="72">
        <v>10</v>
      </c>
      <c r="B17" s="189" t="s">
        <v>23</v>
      </c>
      <c r="C17" s="157" t="s">
        <v>785</v>
      </c>
      <c r="D17" s="156">
        <v>72</v>
      </c>
    </row>
    <row r="18" spans="1:16" ht="30" customHeight="1">
      <c r="A18" s="72">
        <v>11</v>
      </c>
      <c r="B18" s="189" t="s">
        <v>5</v>
      </c>
      <c r="C18" s="157" t="s">
        <v>786</v>
      </c>
      <c r="D18" s="156">
        <v>70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4" ht="30" customHeight="1">
      <c r="A19" s="72">
        <v>12</v>
      </c>
      <c r="B19" s="189" t="s">
        <v>24</v>
      </c>
      <c r="C19" s="157" t="s">
        <v>775</v>
      </c>
      <c r="D19" s="156">
        <v>69</v>
      </c>
    </row>
    <row r="20" spans="1:16" ht="30" customHeight="1">
      <c r="A20" s="72">
        <v>13</v>
      </c>
      <c r="B20" s="189" t="s">
        <v>1</v>
      </c>
      <c r="C20" s="157" t="s">
        <v>775</v>
      </c>
      <c r="D20" s="156">
        <v>68</v>
      </c>
      <c r="E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30" customHeight="1">
      <c r="A21" s="72">
        <v>14</v>
      </c>
      <c r="B21" s="189" t="s">
        <v>13</v>
      </c>
      <c r="C21" s="157" t="s">
        <v>775</v>
      </c>
      <c r="D21" s="156">
        <v>67</v>
      </c>
      <c r="E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0" customHeight="1">
      <c r="A22" s="72">
        <v>15</v>
      </c>
      <c r="B22" s="189" t="s">
        <v>2</v>
      </c>
      <c r="C22" s="157" t="s">
        <v>775</v>
      </c>
      <c r="D22" s="156">
        <v>66</v>
      </c>
      <c r="E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4" ht="30" customHeight="1">
      <c r="A23" s="72">
        <v>16</v>
      </c>
      <c r="B23" s="189" t="s">
        <v>20</v>
      </c>
      <c r="C23" s="157" t="s">
        <v>775</v>
      </c>
      <c r="D23" s="156">
        <v>65</v>
      </c>
    </row>
    <row r="24" spans="1:16" ht="30" customHeight="1">
      <c r="A24" s="72">
        <v>17</v>
      </c>
      <c r="B24" s="189" t="s">
        <v>15</v>
      </c>
      <c r="C24" s="157" t="s">
        <v>779</v>
      </c>
      <c r="D24" s="156">
        <v>64</v>
      </c>
      <c r="E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0" customHeight="1">
      <c r="A25" s="72">
        <v>18</v>
      </c>
      <c r="B25" s="189" t="s">
        <v>45</v>
      </c>
      <c r="C25" s="157" t="s">
        <v>779</v>
      </c>
      <c r="D25" s="156">
        <v>63</v>
      </c>
      <c r="E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30" customHeight="1">
      <c r="A26" s="72">
        <v>19</v>
      </c>
      <c r="B26" s="189" t="s">
        <v>4</v>
      </c>
      <c r="C26" s="157" t="s">
        <v>782</v>
      </c>
      <c r="D26" s="156">
        <v>62</v>
      </c>
      <c r="E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30" customHeight="1">
      <c r="A27" s="72">
        <v>20</v>
      </c>
      <c r="B27" s="189" t="s">
        <v>17</v>
      </c>
      <c r="C27" s="157" t="s">
        <v>783</v>
      </c>
      <c r="D27" s="156">
        <v>61</v>
      </c>
      <c r="E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4" ht="30" customHeight="1">
      <c r="A28" s="72">
        <v>21</v>
      </c>
      <c r="B28" s="154" t="s">
        <v>26</v>
      </c>
      <c r="C28" s="157" t="s">
        <v>469</v>
      </c>
      <c r="D28" s="156">
        <v>60</v>
      </c>
    </row>
    <row r="29" spans="3:4" ht="15">
      <c r="C29" s="148"/>
      <c r="D29" s="14"/>
    </row>
    <row r="30" ht="15">
      <c r="D30" s="14"/>
    </row>
    <row r="31" ht="15">
      <c r="D31" s="14"/>
    </row>
    <row r="32" ht="15">
      <c r="D32" s="14"/>
    </row>
    <row r="33" ht="15">
      <c r="D33" s="14"/>
    </row>
    <row r="34" ht="15">
      <c r="D34" s="14"/>
    </row>
    <row r="35" ht="15">
      <c r="D35" s="14"/>
    </row>
    <row r="36" ht="15">
      <c r="D36" s="14"/>
    </row>
    <row r="37" ht="15">
      <c r="D37" s="15"/>
    </row>
  </sheetData>
  <sheetProtection/>
  <mergeCells count="3"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7" min="1" max="20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1.00390625" style="0" customWidth="1"/>
    <col min="4" max="4" width="18.421875" style="0" customWidth="1"/>
    <col min="5" max="5" width="10.8515625" style="0" customWidth="1"/>
    <col min="7" max="7" width="9.71093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8" ht="12.75">
      <c r="A3" s="209" t="s">
        <v>272</v>
      </c>
      <c r="B3" s="210"/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379</v>
      </c>
      <c r="E5" s="13"/>
      <c r="G5" s="13"/>
    </row>
    <row r="6" spans="2:7" ht="15.75">
      <c r="B6" s="12"/>
      <c r="C6" s="12"/>
      <c r="D6" s="13"/>
      <c r="E6" s="13"/>
      <c r="G6" s="13"/>
    </row>
    <row r="7" spans="4:5" ht="12.75">
      <c r="D7" s="80" t="s">
        <v>105</v>
      </c>
      <c r="E7" s="80" t="s">
        <v>113</v>
      </c>
    </row>
    <row r="8" spans="3:7" ht="12.75">
      <c r="C8" s="37" t="s">
        <v>381</v>
      </c>
      <c r="G8" s="37" t="s">
        <v>445</v>
      </c>
    </row>
    <row r="9" spans="1:8" ht="12.75" customHeight="1">
      <c r="A9" s="207" t="s">
        <v>51</v>
      </c>
      <c r="B9" s="200" t="s">
        <v>36</v>
      </c>
      <c r="C9" s="200" t="s">
        <v>32</v>
      </c>
      <c r="D9" s="200" t="s">
        <v>37</v>
      </c>
      <c r="E9" s="201" t="s">
        <v>38</v>
      </c>
      <c r="F9" s="202"/>
      <c r="G9" s="203"/>
      <c r="H9" s="200" t="s">
        <v>39</v>
      </c>
    </row>
    <row r="10" spans="1:8" ht="12.75">
      <c r="A10" s="212"/>
      <c r="B10" s="200"/>
      <c r="C10" s="200"/>
      <c r="D10" s="200"/>
      <c r="E10" s="253"/>
      <c r="F10" s="205"/>
      <c r="G10" s="206"/>
      <c r="H10" s="200"/>
    </row>
    <row r="11" spans="1:8" ht="12" customHeight="1">
      <c r="A11" s="2"/>
      <c r="B11" s="1"/>
      <c r="C11" s="1" t="str">
        <f>'дояры 1-2 гр (2)'!B100</f>
        <v>Баландина Александра</v>
      </c>
      <c r="D11" s="38" t="s">
        <v>238</v>
      </c>
      <c r="E11" s="119" t="s">
        <v>803</v>
      </c>
      <c r="F11" s="119" t="s">
        <v>810</v>
      </c>
      <c r="G11" s="185"/>
      <c r="H11" s="185"/>
    </row>
    <row r="12" spans="1:8" ht="12.75">
      <c r="A12" s="2"/>
      <c r="B12" s="1"/>
      <c r="C12" s="1" t="str">
        <f>'дояры 1-2 гр (2)'!B10</f>
        <v>Ярославцева Ольга</v>
      </c>
      <c r="D12" s="2" t="s">
        <v>106</v>
      </c>
      <c r="E12" s="119" t="s">
        <v>789</v>
      </c>
      <c r="F12" s="119" t="s">
        <v>811</v>
      </c>
      <c r="G12" s="185"/>
      <c r="H12" s="185"/>
    </row>
    <row r="13" spans="1:8" ht="12.75">
      <c r="A13" s="2"/>
      <c r="B13" s="1"/>
      <c r="C13" s="1" t="str">
        <f>'дояры 1-2 гр (2)'!B23</f>
        <v>Антошкина Татьяна</v>
      </c>
      <c r="D13" s="38" t="s">
        <v>136</v>
      </c>
      <c r="E13" s="119" t="s">
        <v>790</v>
      </c>
      <c r="F13" s="119" t="s">
        <v>812</v>
      </c>
      <c r="G13" s="185"/>
      <c r="H13" s="185"/>
    </row>
    <row r="14" spans="1:8" ht="12.75">
      <c r="A14" s="2"/>
      <c r="B14" s="1"/>
      <c r="C14" s="1" t="str">
        <f>'дояры 1-2 гр (2)'!G11</f>
        <v>Кудеркина Луиза</v>
      </c>
      <c r="D14" s="38" t="s">
        <v>116</v>
      </c>
      <c r="E14" s="119" t="s">
        <v>793</v>
      </c>
      <c r="F14" s="119" t="s">
        <v>813</v>
      </c>
      <c r="G14" s="185"/>
      <c r="H14" s="185"/>
    </row>
    <row r="15" spans="1:8" ht="12.75">
      <c r="A15" s="2"/>
      <c r="B15" s="1"/>
      <c r="C15" s="1" t="str">
        <f>'дояры 1-2 гр (2)'!G100</f>
        <v>Бажанова Елена</v>
      </c>
      <c r="D15" s="38" t="s">
        <v>33</v>
      </c>
      <c r="E15" s="119" t="s">
        <v>804</v>
      </c>
      <c r="F15" s="119" t="s">
        <v>814</v>
      </c>
      <c r="G15" s="185"/>
      <c r="H15" s="185"/>
    </row>
    <row r="16" spans="1:8" ht="12.75">
      <c r="A16" s="2"/>
      <c r="B16" s="1"/>
      <c r="C16" s="1" t="str">
        <f>'дояры 1-2 гр (2)'!G10</f>
        <v>Беспалова Ольга</v>
      </c>
      <c r="D16" s="38" t="s">
        <v>116</v>
      </c>
      <c r="E16" s="119" t="s">
        <v>792</v>
      </c>
      <c r="F16" s="119" t="s">
        <v>815</v>
      </c>
      <c r="G16" s="185"/>
      <c r="H16" s="185"/>
    </row>
    <row r="17" spans="1:8" ht="12.75">
      <c r="A17" s="2"/>
      <c r="B17" s="1"/>
      <c r="C17" s="36" t="s">
        <v>391</v>
      </c>
      <c r="D17" s="38" t="s">
        <v>219</v>
      </c>
      <c r="E17" s="119" t="s">
        <v>809</v>
      </c>
      <c r="F17" s="119" t="s">
        <v>816</v>
      </c>
      <c r="G17" s="185"/>
      <c r="H17" s="185"/>
    </row>
    <row r="18" spans="1:8" ht="12.75">
      <c r="A18" s="2"/>
      <c r="B18" s="1"/>
      <c r="C18" s="1" t="str">
        <f>'дояры 1-2 гр (2)'!B22</f>
        <v>Кажаева Анна</v>
      </c>
      <c r="D18" s="38" t="s">
        <v>136</v>
      </c>
      <c r="E18" s="119" t="s">
        <v>788</v>
      </c>
      <c r="F18" s="119" t="s">
        <v>817</v>
      </c>
      <c r="G18" s="185"/>
      <c r="H18" s="185"/>
    </row>
    <row r="19" spans="1:8" ht="12.75">
      <c r="A19" s="2"/>
      <c r="B19" s="1"/>
      <c r="C19" s="1" t="str">
        <f>'дояры 1-2 гр (2)'!B36</f>
        <v>Быченкова Анна</v>
      </c>
      <c r="D19" s="38" t="s">
        <v>44</v>
      </c>
      <c r="E19" s="119" t="s">
        <v>795</v>
      </c>
      <c r="F19" s="119" t="s">
        <v>818</v>
      </c>
      <c r="G19" s="185"/>
      <c r="H19" s="185"/>
    </row>
    <row r="20" spans="1:8" ht="12.75">
      <c r="A20" s="2"/>
      <c r="B20" s="1"/>
      <c r="C20" s="1" t="str">
        <f>'дояры 1-2 гр (2)'!G87</f>
        <v>Осокина Светлана</v>
      </c>
      <c r="D20" s="38" t="s">
        <v>179</v>
      </c>
      <c r="E20" s="119" t="s">
        <v>802</v>
      </c>
      <c r="F20" s="119" t="s">
        <v>819</v>
      </c>
      <c r="G20" s="185"/>
      <c r="H20" s="185"/>
    </row>
    <row r="21" spans="1:8" ht="12.75">
      <c r="A21" s="2"/>
      <c r="B21" s="1"/>
      <c r="C21" s="1" t="str">
        <f>'дояры 1-2 гр (2)'!G35</f>
        <v>Филатова Лариса</v>
      </c>
      <c r="D21" s="38" t="s">
        <v>213</v>
      </c>
      <c r="E21" s="119" t="s">
        <v>796</v>
      </c>
      <c r="F21" s="119" t="s">
        <v>820</v>
      </c>
      <c r="G21" s="185"/>
      <c r="H21" s="185"/>
    </row>
    <row r="22" spans="1:8" ht="12.75">
      <c r="A22" s="2"/>
      <c r="B22" s="1"/>
      <c r="C22" s="1" t="str">
        <f>'дояры 1-2 гр (2)'!G74</f>
        <v>Скороспелова Надежда</v>
      </c>
      <c r="D22" s="38" t="s">
        <v>41</v>
      </c>
      <c r="E22" s="119" t="s">
        <v>800</v>
      </c>
      <c r="F22" s="119" t="s">
        <v>821</v>
      </c>
      <c r="G22" s="185"/>
      <c r="H22" s="185"/>
    </row>
    <row r="23" spans="1:8" ht="12.75">
      <c r="A23" s="2"/>
      <c r="B23" s="1"/>
      <c r="C23" s="1" t="str">
        <f>'дояры 1-2 гр (2)'!B24</f>
        <v>Семашкина Татьяна</v>
      </c>
      <c r="D23" s="38" t="s">
        <v>136</v>
      </c>
      <c r="E23" s="119" t="s">
        <v>791</v>
      </c>
      <c r="F23" s="119" t="s">
        <v>822</v>
      </c>
      <c r="G23" s="185"/>
      <c r="H23" s="185"/>
    </row>
    <row r="24" spans="1:8" ht="12.75">
      <c r="A24" s="2"/>
      <c r="B24" s="1"/>
      <c r="C24" s="1" t="str">
        <f>'дояры 1-2 гр (2)'!B35</f>
        <v>Игнашкина Ольга</v>
      </c>
      <c r="D24" s="38" t="s">
        <v>44</v>
      </c>
      <c r="E24" s="119" t="s">
        <v>794</v>
      </c>
      <c r="F24" s="119" t="s">
        <v>823</v>
      </c>
      <c r="G24" s="185"/>
      <c r="H24" s="185"/>
    </row>
    <row r="25" spans="1:8" ht="12.75">
      <c r="A25" s="2"/>
      <c r="B25" s="1"/>
      <c r="C25" s="1" t="str">
        <f>'дояры 1-2 гр (2)'!B48</f>
        <v>Семенова Светлана</v>
      </c>
      <c r="D25" s="38" t="s">
        <v>199</v>
      </c>
      <c r="E25" s="119" t="s">
        <v>797</v>
      </c>
      <c r="F25" s="119" t="s">
        <v>824</v>
      </c>
      <c r="G25" s="185"/>
      <c r="H25" s="185"/>
    </row>
    <row r="26" spans="1:8" ht="12.75">
      <c r="A26" s="2"/>
      <c r="B26" s="1"/>
      <c r="C26" s="1" t="str">
        <f>'дояры 1-2 гр (2)'!B74</f>
        <v>Елевич Светлана</v>
      </c>
      <c r="D26" s="38" t="s">
        <v>214</v>
      </c>
      <c r="E26" s="119" t="s">
        <v>799</v>
      </c>
      <c r="F26" s="119" t="s">
        <v>825</v>
      </c>
      <c r="G26" s="185"/>
      <c r="H26" s="185"/>
    </row>
    <row r="27" spans="1:8" ht="12.75">
      <c r="A27" s="2"/>
      <c r="B27" s="1"/>
      <c r="C27" s="1" t="str">
        <f>'дояры 1-2 гр (2)'!G75</f>
        <v>Молчанова Людмила</v>
      </c>
      <c r="D27" s="38" t="s">
        <v>41</v>
      </c>
      <c r="E27" s="119" t="s">
        <v>801</v>
      </c>
      <c r="F27" s="119" t="s">
        <v>826</v>
      </c>
      <c r="G27" s="185"/>
      <c r="H27" s="185"/>
    </row>
    <row r="28" spans="1:8" ht="12.75">
      <c r="A28" s="2"/>
      <c r="B28" s="1"/>
      <c r="C28" s="36" t="s">
        <v>390</v>
      </c>
      <c r="D28" s="38" t="s">
        <v>219</v>
      </c>
      <c r="E28" s="119" t="s">
        <v>808</v>
      </c>
      <c r="F28" s="119" t="s">
        <v>827</v>
      </c>
      <c r="G28" s="185"/>
      <c r="H28" s="185"/>
    </row>
    <row r="29" spans="1:8" ht="12.75">
      <c r="A29" s="2"/>
      <c r="B29" s="1"/>
      <c r="C29" s="1" t="str">
        <f>'дояры 1-2 гр (2)'!G113</f>
        <v>Акопян Мария</v>
      </c>
      <c r="D29" s="38" t="s">
        <v>256</v>
      </c>
      <c r="E29" s="119" t="s">
        <v>807</v>
      </c>
      <c r="F29" s="119" t="s">
        <v>828</v>
      </c>
      <c r="G29" s="185"/>
      <c r="H29" s="185"/>
    </row>
    <row r="30" spans="1:8" ht="12.75">
      <c r="A30" s="2"/>
      <c r="B30" s="1"/>
      <c r="C30" s="1" t="str">
        <f>'дояры 1-2 гр (2)'!B114</f>
        <v>Глумскова Юлия</v>
      </c>
      <c r="D30" s="38" t="s">
        <v>265</v>
      </c>
      <c r="E30" s="119" t="s">
        <v>806</v>
      </c>
      <c r="F30" s="119" t="s">
        <v>829</v>
      </c>
      <c r="G30" s="185"/>
      <c r="H30" s="185"/>
    </row>
    <row r="31" spans="1:8" ht="12.75">
      <c r="A31" s="2"/>
      <c r="B31" s="1"/>
      <c r="C31" s="1" t="str">
        <f>'дояры 1-2 гр (2)'!B113</f>
        <v>Вычегжанина Юлия</v>
      </c>
      <c r="D31" s="38" t="s">
        <v>265</v>
      </c>
      <c r="E31" s="119" t="s">
        <v>805</v>
      </c>
      <c r="F31" s="119" t="s">
        <v>830</v>
      </c>
      <c r="G31" s="185"/>
      <c r="H31" s="185"/>
    </row>
    <row r="32" spans="1:8" ht="12.75">
      <c r="A32" s="2"/>
      <c r="B32" s="1"/>
      <c r="C32" s="1" t="str">
        <f>'дояры 1-2 гр (2)'!G61</f>
        <v>Банникова Нина</v>
      </c>
      <c r="D32" s="38" t="s">
        <v>187</v>
      </c>
      <c r="E32" s="119" t="s">
        <v>798</v>
      </c>
      <c r="F32" s="119" t="s">
        <v>831</v>
      </c>
      <c r="G32" s="185"/>
      <c r="H32" s="185"/>
    </row>
    <row r="33" spans="1:8" ht="12.75">
      <c r="A33" s="1"/>
      <c r="B33" s="1"/>
      <c r="C33" s="1"/>
      <c r="D33" s="1"/>
      <c r="E33" s="185"/>
      <c r="F33" s="185"/>
      <c r="G33" s="185"/>
      <c r="H33" s="185"/>
    </row>
    <row r="34" spans="1:8" ht="12.75">
      <c r="A34" s="1"/>
      <c r="B34" s="1"/>
      <c r="C34" s="1"/>
      <c r="D34" s="1"/>
      <c r="E34" s="185"/>
      <c r="F34" s="185"/>
      <c r="G34" s="185"/>
      <c r="H34" s="185"/>
    </row>
    <row r="35" spans="1:8" ht="12.75">
      <c r="A35" s="1"/>
      <c r="B35" s="1"/>
      <c r="C35" s="1"/>
      <c r="D35" s="1"/>
      <c r="E35" s="185"/>
      <c r="F35" s="185"/>
      <c r="G35" s="185"/>
      <c r="H35" s="185"/>
    </row>
    <row r="36" spans="1:8" ht="12.75">
      <c r="A36" s="1"/>
      <c r="B36" s="1"/>
      <c r="C36" s="1"/>
      <c r="D36" s="1"/>
      <c r="E36" s="185"/>
      <c r="F36" s="185"/>
      <c r="G36" s="185"/>
      <c r="H36" s="185"/>
    </row>
  </sheetData>
  <sheetProtection/>
  <mergeCells count="8">
    <mergeCell ref="B2:H2"/>
    <mergeCell ref="A3:H3"/>
    <mergeCell ref="A9:A10"/>
    <mergeCell ref="B9:B10"/>
    <mergeCell ref="C9:C10"/>
    <mergeCell ref="D9:D10"/>
    <mergeCell ref="E9:G10"/>
    <mergeCell ref="H9:H1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A1" sqref="A1:L29"/>
    </sheetView>
  </sheetViews>
  <sheetFormatPr defaultColWidth="9.140625" defaultRowHeight="12.75"/>
  <cols>
    <col min="1" max="1" width="6.421875" style="0" customWidth="1"/>
    <col min="2" max="2" width="21.00390625" style="0" customWidth="1"/>
    <col min="3" max="3" width="16.7109375" style="0" customWidth="1"/>
    <col min="4" max="4" width="6.28125" style="0" customWidth="1"/>
    <col min="5" max="5" width="5.140625" style="0" customWidth="1"/>
    <col min="6" max="6" width="5.8515625" style="0" customWidth="1"/>
    <col min="7" max="7" width="8.140625" style="0" customWidth="1"/>
    <col min="8" max="8" width="5.8515625" style="0" customWidth="1"/>
    <col min="9" max="9" width="9.28125" style="0" customWidth="1"/>
    <col min="10" max="10" width="6.7109375" style="0" customWidth="1"/>
    <col min="12" max="12" width="9.8515625" style="0" hidden="1" customWidth="1"/>
  </cols>
  <sheetData>
    <row r="1" spans="1:12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>
      <c r="A2" s="209" t="s">
        <v>134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37" t="s">
        <v>135</v>
      </c>
    </row>
    <row r="3" spans="1:7" ht="12.75" customHeight="1">
      <c r="A3" s="12"/>
      <c r="B3" s="12"/>
      <c r="C3" s="13"/>
      <c r="F3" s="13"/>
      <c r="G3" s="13"/>
    </row>
    <row r="4" ht="12.75">
      <c r="I4" s="37" t="s">
        <v>659</v>
      </c>
    </row>
    <row r="5" spans="1:12" ht="12.75" customHeight="1">
      <c r="A5" s="207" t="s">
        <v>39</v>
      </c>
      <c r="B5" s="226" t="s">
        <v>32</v>
      </c>
      <c r="C5" s="226" t="s">
        <v>37</v>
      </c>
      <c r="D5" s="201" t="s">
        <v>658</v>
      </c>
      <c r="E5" s="203"/>
      <c r="F5" s="255" t="s">
        <v>29</v>
      </c>
      <c r="G5" s="207" t="s">
        <v>70</v>
      </c>
      <c r="H5" s="255" t="s">
        <v>29</v>
      </c>
      <c r="I5" s="207" t="s">
        <v>58</v>
      </c>
      <c r="J5" s="254" t="s">
        <v>29</v>
      </c>
      <c r="K5" s="254" t="s">
        <v>53</v>
      </c>
      <c r="L5" s="200" t="s">
        <v>39</v>
      </c>
    </row>
    <row r="6" spans="1:12" ht="26.25" customHeight="1">
      <c r="A6" s="208"/>
      <c r="B6" s="208"/>
      <c r="C6" s="208"/>
      <c r="D6" s="204"/>
      <c r="E6" s="206"/>
      <c r="F6" s="256"/>
      <c r="G6" s="212"/>
      <c r="H6" s="256"/>
      <c r="I6" s="212"/>
      <c r="J6" s="250"/>
      <c r="K6" s="250"/>
      <c r="L6" s="251"/>
    </row>
    <row r="7" spans="1:12" ht="12.75">
      <c r="A7" s="2">
        <v>1</v>
      </c>
      <c r="B7" s="36" t="str">
        <f>'дояры 1-2 гр (2)'!B100</f>
        <v>Баландина Александра</v>
      </c>
      <c r="C7" s="38" t="s">
        <v>238</v>
      </c>
      <c r="D7" s="119" t="s">
        <v>803</v>
      </c>
      <c r="E7" s="40">
        <v>120</v>
      </c>
      <c r="F7" s="90">
        <f aca="true" t="shared" si="0" ref="F7:F29">E7*1.5</f>
        <v>180</v>
      </c>
      <c r="G7" s="2">
        <v>15.31</v>
      </c>
      <c r="H7" s="90">
        <v>76</v>
      </c>
      <c r="I7" s="2">
        <v>58</v>
      </c>
      <c r="J7" s="6">
        <v>108</v>
      </c>
      <c r="K7" s="6">
        <f aca="true" t="shared" si="1" ref="K7:K29">J7+H7+F7</f>
        <v>364</v>
      </c>
      <c r="L7" s="1"/>
    </row>
    <row r="8" spans="1:12" ht="12.75" hidden="1">
      <c r="A8" s="40"/>
      <c r="B8" s="39" t="str">
        <f>'дояры 1-2 гр (2)'!G11</f>
        <v>Кудеркина Луиза</v>
      </c>
      <c r="C8" s="35" t="s">
        <v>116</v>
      </c>
      <c r="D8" s="125"/>
      <c r="E8" s="40">
        <v>0</v>
      </c>
      <c r="F8" s="90">
        <f t="shared" si="0"/>
        <v>0</v>
      </c>
      <c r="G8" s="40"/>
      <c r="H8" s="6"/>
      <c r="I8" s="40"/>
      <c r="J8" s="6"/>
      <c r="K8" s="6">
        <f t="shared" si="1"/>
        <v>0</v>
      </c>
      <c r="L8" s="25"/>
    </row>
    <row r="9" spans="1:12" ht="12.75">
      <c r="A9" s="40">
        <v>2</v>
      </c>
      <c r="B9" s="39" t="str">
        <f>'дояры 1-2 гр (2)'!B35</f>
        <v>Игнашкина Ольга</v>
      </c>
      <c r="C9" s="35" t="s">
        <v>44</v>
      </c>
      <c r="D9" s="126" t="s">
        <v>794</v>
      </c>
      <c r="E9" s="40">
        <v>67</v>
      </c>
      <c r="F9" s="90">
        <f t="shared" si="0"/>
        <v>100.5</v>
      </c>
      <c r="G9" s="40">
        <v>11.33</v>
      </c>
      <c r="H9" s="6">
        <v>120</v>
      </c>
      <c r="I9" s="40">
        <v>59</v>
      </c>
      <c r="J9" s="6">
        <v>120</v>
      </c>
      <c r="K9" s="6">
        <f t="shared" si="1"/>
        <v>340.5</v>
      </c>
      <c r="L9" s="25"/>
    </row>
    <row r="10" spans="1:12" ht="12.75">
      <c r="A10" s="35">
        <v>3</v>
      </c>
      <c r="B10" s="39" t="str">
        <f>'дояры 1-2 гр (2)'!B10</f>
        <v>Ярославцева Ольга</v>
      </c>
      <c r="C10" s="35" t="s">
        <v>106</v>
      </c>
      <c r="D10" s="126" t="s">
        <v>789</v>
      </c>
      <c r="E10" s="40">
        <v>108</v>
      </c>
      <c r="F10" s="90">
        <f t="shared" si="0"/>
        <v>162</v>
      </c>
      <c r="G10" s="35">
        <v>20.33</v>
      </c>
      <c r="H10" s="34">
        <v>68</v>
      </c>
      <c r="I10" s="35">
        <v>50</v>
      </c>
      <c r="J10" s="34">
        <v>89</v>
      </c>
      <c r="K10" s="6">
        <f t="shared" si="1"/>
        <v>319</v>
      </c>
      <c r="L10" s="39"/>
    </row>
    <row r="11" spans="1:12" ht="12.75">
      <c r="A11" s="2">
        <v>4</v>
      </c>
      <c r="B11" s="39" t="str">
        <f>'дояры 1-2 гр (2)'!G10</f>
        <v>Беспалова Ольга</v>
      </c>
      <c r="C11" s="35" t="s">
        <v>116</v>
      </c>
      <c r="D11" s="126" t="s">
        <v>792</v>
      </c>
      <c r="E11" s="40">
        <v>82</v>
      </c>
      <c r="F11" s="90">
        <f t="shared" si="0"/>
        <v>123</v>
      </c>
      <c r="G11" s="40">
        <v>12.56</v>
      </c>
      <c r="H11" s="6">
        <v>108</v>
      </c>
      <c r="I11" s="40">
        <v>45</v>
      </c>
      <c r="J11" s="6">
        <v>69</v>
      </c>
      <c r="K11" s="6">
        <f t="shared" si="1"/>
        <v>300</v>
      </c>
      <c r="L11" s="25"/>
    </row>
    <row r="12" spans="1:12" ht="12.75">
      <c r="A12" s="40">
        <v>5</v>
      </c>
      <c r="B12" s="39" t="str">
        <f>'дояры 1-2 гр (2)'!B23</f>
        <v>Антошкина Татьяна</v>
      </c>
      <c r="C12" s="35" t="s">
        <v>136</v>
      </c>
      <c r="D12" s="126" t="s">
        <v>790</v>
      </c>
      <c r="E12" s="40">
        <v>98</v>
      </c>
      <c r="F12" s="90">
        <f t="shared" si="0"/>
        <v>147</v>
      </c>
      <c r="G12" s="40">
        <v>14.54</v>
      </c>
      <c r="H12" s="6">
        <v>82</v>
      </c>
      <c r="I12" s="40">
        <v>42</v>
      </c>
      <c r="J12" s="6">
        <v>66</v>
      </c>
      <c r="K12" s="6">
        <f t="shared" si="1"/>
        <v>295</v>
      </c>
      <c r="L12" s="25"/>
    </row>
    <row r="13" spans="1:12" ht="12.75">
      <c r="A13" s="40">
        <v>6</v>
      </c>
      <c r="B13" s="39" t="str">
        <f>'дояры 1-2 гр (2)'!B36</f>
        <v>Быченкова Анна</v>
      </c>
      <c r="C13" s="35" t="s">
        <v>44</v>
      </c>
      <c r="D13" s="126" t="s">
        <v>795</v>
      </c>
      <c r="E13" s="40">
        <v>74</v>
      </c>
      <c r="F13" s="90">
        <f t="shared" si="0"/>
        <v>111</v>
      </c>
      <c r="G13" s="40">
        <v>13.29</v>
      </c>
      <c r="H13" s="6">
        <v>98</v>
      </c>
      <c r="I13" s="40">
        <v>52</v>
      </c>
      <c r="J13" s="6">
        <v>85</v>
      </c>
      <c r="K13" s="6">
        <f t="shared" si="1"/>
        <v>294</v>
      </c>
      <c r="L13" s="25"/>
    </row>
    <row r="14" spans="1:12" ht="12.75">
      <c r="A14" s="35">
        <v>7</v>
      </c>
      <c r="B14" s="36" t="str">
        <f>'дояры 1-2 гр (2)'!G100</f>
        <v>Бажанова Елена</v>
      </c>
      <c r="C14" s="38" t="s">
        <v>33</v>
      </c>
      <c r="D14" s="119" t="s">
        <v>804</v>
      </c>
      <c r="E14" s="40">
        <v>85</v>
      </c>
      <c r="F14" s="90">
        <f t="shared" si="0"/>
        <v>127.5</v>
      </c>
      <c r="G14" s="2">
        <v>15.36</v>
      </c>
      <c r="H14" s="90">
        <v>74</v>
      </c>
      <c r="I14" s="2">
        <v>49</v>
      </c>
      <c r="J14" s="6">
        <v>79</v>
      </c>
      <c r="K14" s="6">
        <f t="shared" si="1"/>
        <v>280.5</v>
      </c>
      <c r="L14" s="1"/>
    </row>
    <row r="15" spans="1:12" ht="12.75">
      <c r="A15" s="2">
        <v>8</v>
      </c>
      <c r="B15" s="39" t="str">
        <f>'дояры 1-2 гр (2)'!G35</f>
        <v>Филатова Лариса</v>
      </c>
      <c r="C15" s="35" t="s">
        <v>213</v>
      </c>
      <c r="D15" s="126" t="s">
        <v>796</v>
      </c>
      <c r="E15" s="40">
        <v>70</v>
      </c>
      <c r="F15" s="90">
        <f t="shared" si="0"/>
        <v>105</v>
      </c>
      <c r="G15" s="40">
        <v>13.38</v>
      </c>
      <c r="H15" s="6">
        <v>90</v>
      </c>
      <c r="I15" s="40">
        <v>47</v>
      </c>
      <c r="J15" s="6">
        <v>74</v>
      </c>
      <c r="K15" s="6">
        <f t="shared" si="1"/>
        <v>269</v>
      </c>
      <c r="L15" s="25"/>
    </row>
    <row r="16" spans="1:12" ht="12.75">
      <c r="A16" s="40">
        <v>9</v>
      </c>
      <c r="B16" s="39" t="str">
        <f>'дояры 1-2 гр (2)'!G74</f>
        <v>Скороспелова Надежда</v>
      </c>
      <c r="C16" s="35" t="s">
        <v>41</v>
      </c>
      <c r="D16" s="119" t="s">
        <v>800</v>
      </c>
      <c r="E16" s="40">
        <v>69</v>
      </c>
      <c r="F16" s="90">
        <f t="shared" si="0"/>
        <v>103.5</v>
      </c>
      <c r="G16" s="2">
        <v>32.56</v>
      </c>
      <c r="H16" s="90">
        <v>63</v>
      </c>
      <c r="I16" s="2">
        <v>54</v>
      </c>
      <c r="J16" s="6">
        <v>98</v>
      </c>
      <c r="K16" s="6">
        <f t="shared" si="1"/>
        <v>264.5</v>
      </c>
      <c r="L16" s="1"/>
    </row>
    <row r="17" spans="1:12" ht="12.75">
      <c r="A17" s="40">
        <v>10</v>
      </c>
      <c r="B17" s="39" t="str">
        <f>'дояры 1-2 гр (2)'!G87</f>
        <v>Осокина Светлана</v>
      </c>
      <c r="C17" s="35" t="s">
        <v>179</v>
      </c>
      <c r="D17" s="119" t="s">
        <v>802</v>
      </c>
      <c r="E17" s="40">
        <v>72</v>
      </c>
      <c r="F17" s="90">
        <f t="shared" si="0"/>
        <v>108</v>
      </c>
      <c r="G17" s="2">
        <v>24.32</v>
      </c>
      <c r="H17" s="90">
        <v>65</v>
      </c>
      <c r="I17" s="2">
        <v>53</v>
      </c>
      <c r="J17" s="6">
        <v>90</v>
      </c>
      <c r="K17" s="6">
        <f t="shared" si="1"/>
        <v>263</v>
      </c>
      <c r="L17" s="1"/>
    </row>
    <row r="18" spans="1:12" ht="12.75">
      <c r="A18" s="35">
        <v>11</v>
      </c>
      <c r="B18" s="39" t="str">
        <f>'дояры 1-2 гр (2)'!B24</f>
        <v>Семашкина Татьяна</v>
      </c>
      <c r="C18" s="35" t="s">
        <v>136</v>
      </c>
      <c r="D18" s="126" t="s">
        <v>791</v>
      </c>
      <c r="E18" s="40">
        <v>68</v>
      </c>
      <c r="F18" s="90">
        <f t="shared" si="0"/>
        <v>102</v>
      </c>
      <c r="G18" s="40">
        <v>13.56</v>
      </c>
      <c r="H18" s="6">
        <v>85</v>
      </c>
      <c r="I18" s="40">
        <v>40</v>
      </c>
      <c r="J18" s="6">
        <v>64</v>
      </c>
      <c r="K18" s="6">
        <f t="shared" si="1"/>
        <v>251</v>
      </c>
      <c r="L18" s="25"/>
    </row>
    <row r="19" spans="1:12" ht="12.75">
      <c r="A19" s="2">
        <v>12</v>
      </c>
      <c r="B19" s="39" t="str">
        <f>'дояры 1-2 гр (2)'!B48</f>
        <v>Семенова Светлана</v>
      </c>
      <c r="C19" s="35" t="s">
        <v>199</v>
      </c>
      <c r="D19" s="126" t="s">
        <v>797</v>
      </c>
      <c r="E19" s="40">
        <v>66</v>
      </c>
      <c r="F19" s="90">
        <f t="shared" si="0"/>
        <v>99</v>
      </c>
      <c r="G19" s="40">
        <v>16.15</v>
      </c>
      <c r="H19" s="6">
        <v>69</v>
      </c>
      <c r="I19" s="40">
        <v>47</v>
      </c>
      <c r="J19" s="6">
        <v>74</v>
      </c>
      <c r="K19" s="6">
        <f t="shared" si="1"/>
        <v>242</v>
      </c>
      <c r="L19" s="25"/>
    </row>
    <row r="20" spans="1:12" ht="12.75">
      <c r="A20" s="40">
        <v>13</v>
      </c>
      <c r="B20" s="36" t="str">
        <f>'дояры 1-2 гр (2)'!B113</f>
        <v>Вычегжанина Юлия</v>
      </c>
      <c r="C20" s="38" t="s">
        <v>265</v>
      </c>
      <c r="D20" s="119" t="s">
        <v>805</v>
      </c>
      <c r="E20" s="40">
        <v>60</v>
      </c>
      <c r="F20" s="90">
        <f t="shared" si="0"/>
        <v>90</v>
      </c>
      <c r="G20" s="2">
        <v>22.17</v>
      </c>
      <c r="H20" s="90">
        <v>67</v>
      </c>
      <c r="I20" s="2">
        <v>48</v>
      </c>
      <c r="J20" s="6">
        <v>76</v>
      </c>
      <c r="K20" s="6">
        <f t="shared" si="1"/>
        <v>233</v>
      </c>
      <c r="L20" s="1"/>
    </row>
    <row r="21" spans="1:12" ht="12.75">
      <c r="A21" s="40">
        <v>14</v>
      </c>
      <c r="B21" s="39" t="str">
        <f>'дояры 1-2 гр (2)'!G61</f>
        <v>Банникова Нина</v>
      </c>
      <c r="C21" s="35" t="s">
        <v>187</v>
      </c>
      <c r="D21" s="126" t="s">
        <v>798</v>
      </c>
      <c r="E21" s="40">
        <v>59</v>
      </c>
      <c r="F21" s="90">
        <f t="shared" si="0"/>
        <v>88.5</v>
      </c>
      <c r="G21" s="40">
        <v>15.01</v>
      </c>
      <c r="H21" s="6">
        <v>79</v>
      </c>
      <c r="I21" s="40">
        <v>36</v>
      </c>
      <c r="J21" s="6">
        <v>65</v>
      </c>
      <c r="K21" s="6">
        <f t="shared" si="1"/>
        <v>232.5</v>
      </c>
      <c r="L21" s="25"/>
    </row>
    <row r="22" spans="1:12" ht="12.75">
      <c r="A22" s="35">
        <v>14</v>
      </c>
      <c r="B22" s="36" t="str">
        <f>'дояры 1-2 гр (2)'!B114</f>
        <v>Глумскова Юлия</v>
      </c>
      <c r="C22" s="38" t="s">
        <v>265</v>
      </c>
      <c r="D22" s="119" t="s">
        <v>806</v>
      </c>
      <c r="E22" s="40">
        <v>61</v>
      </c>
      <c r="F22" s="90">
        <f t="shared" si="0"/>
        <v>91.5</v>
      </c>
      <c r="G22" s="142">
        <v>16</v>
      </c>
      <c r="H22" s="90">
        <v>72</v>
      </c>
      <c r="I22" s="2">
        <v>43</v>
      </c>
      <c r="J22" s="6">
        <v>67</v>
      </c>
      <c r="K22" s="6">
        <f t="shared" si="1"/>
        <v>230.5</v>
      </c>
      <c r="L22" s="1"/>
    </row>
    <row r="23" spans="1:12" ht="12.75">
      <c r="A23" s="2">
        <v>16</v>
      </c>
      <c r="B23" s="39" t="str">
        <f>'дояры 1-2 гр (2)'!G75</f>
        <v>Молчанова Людмила</v>
      </c>
      <c r="C23" s="35" t="s">
        <v>41</v>
      </c>
      <c r="D23" s="119" t="s">
        <v>801</v>
      </c>
      <c r="E23" s="40">
        <v>64</v>
      </c>
      <c r="F23" s="90">
        <f t="shared" si="0"/>
        <v>96</v>
      </c>
      <c r="G23" s="2">
        <v>33.13</v>
      </c>
      <c r="H23" s="90">
        <v>62</v>
      </c>
      <c r="I23" s="2">
        <v>46</v>
      </c>
      <c r="J23" s="6">
        <v>70</v>
      </c>
      <c r="K23" s="6">
        <f t="shared" si="1"/>
        <v>228</v>
      </c>
      <c r="L23" s="1"/>
    </row>
    <row r="24" spans="1:12" ht="12.75">
      <c r="A24" s="40">
        <v>17</v>
      </c>
      <c r="B24" s="1" t="str">
        <f>'дояры 1-2 гр (2)'!G113</f>
        <v>Акопян Мария</v>
      </c>
      <c r="C24" s="38" t="s">
        <v>256</v>
      </c>
      <c r="D24" s="119" t="s">
        <v>807</v>
      </c>
      <c r="E24" s="40">
        <v>62</v>
      </c>
      <c r="F24" s="90">
        <f t="shared" si="0"/>
        <v>93</v>
      </c>
      <c r="G24" s="2">
        <v>24.08</v>
      </c>
      <c r="H24" s="90">
        <v>66</v>
      </c>
      <c r="I24" s="2">
        <v>45</v>
      </c>
      <c r="J24" s="90">
        <v>69</v>
      </c>
      <c r="K24" s="6">
        <f t="shared" si="1"/>
        <v>228</v>
      </c>
      <c r="L24" s="1"/>
    </row>
    <row r="25" spans="1:12" ht="12.75">
      <c r="A25" s="40">
        <v>18</v>
      </c>
      <c r="B25" s="39" t="str">
        <f>'дояры 1-2 гр (2)'!B74</f>
        <v>Елевич Светлана</v>
      </c>
      <c r="C25" s="35" t="s">
        <v>214</v>
      </c>
      <c r="D25" s="126" t="s">
        <v>799</v>
      </c>
      <c r="E25" s="40">
        <v>65</v>
      </c>
      <c r="F25" s="90">
        <f t="shared" si="0"/>
        <v>97.5</v>
      </c>
      <c r="G25" s="40">
        <v>29.07</v>
      </c>
      <c r="H25" s="6">
        <v>64</v>
      </c>
      <c r="I25" s="40">
        <v>24</v>
      </c>
      <c r="J25" s="6">
        <v>60</v>
      </c>
      <c r="K25" s="6">
        <f t="shared" si="1"/>
        <v>221.5</v>
      </c>
      <c r="L25" s="25"/>
    </row>
    <row r="26" spans="1:12" ht="12.75">
      <c r="A26" s="35">
        <v>19</v>
      </c>
      <c r="B26" s="36" t="s">
        <v>122</v>
      </c>
      <c r="C26" s="38" t="s">
        <v>178</v>
      </c>
      <c r="D26" s="119" t="s">
        <v>793</v>
      </c>
      <c r="E26" s="40">
        <v>90</v>
      </c>
      <c r="F26" s="90">
        <f t="shared" si="0"/>
        <v>135</v>
      </c>
      <c r="G26" s="2">
        <v>0</v>
      </c>
      <c r="H26" s="90">
        <v>0</v>
      </c>
      <c r="I26" s="40">
        <v>30</v>
      </c>
      <c r="J26" s="6">
        <v>61</v>
      </c>
      <c r="K26" s="6">
        <f t="shared" si="1"/>
        <v>196</v>
      </c>
      <c r="L26" s="1"/>
    </row>
    <row r="27" spans="1:12" ht="12.75">
      <c r="A27" s="2">
        <v>20</v>
      </c>
      <c r="B27" s="39" t="str">
        <f>'дояры 1-2 гр (2)'!B22</f>
        <v>Кажаева Анна</v>
      </c>
      <c r="C27" s="35" t="s">
        <v>136</v>
      </c>
      <c r="D27" s="126" t="s">
        <v>788</v>
      </c>
      <c r="E27" s="40">
        <v>76</v>
      </c>
      <c r="F27" s="90">
        <f t="shared" si="0"/>
        <v>114</v>
      </c>
      <c r="G27" s="40">
        <v>16.02</v>
      </c>
      <c r="H27" s="6">
        <v>70</v>
      </c>
      <c r="I27" s="40">
        <v>0</v>
      </c>
      <c r="J27" s="6"/>
      <c r="K27" s="6">
        <f t="shared" si="1"/>
        <v>184</v>
      </c>
      <c r="L27" s="25"/>
    </row>
    <row r="28" spans="1:12" ht="12.75">
      <c r="A28" s="40">
        <v>21</v>
      </c>
      <c r="B28" s="36" t="s">
        <v>391</v>
      </c>
      <c r="C28" s="38" t="s">
        <v>219</v>
      </c>
      <c r="D28" s="119" t="s">
        <v>809</v>
      </c>
      <c r="E28" s="40">
        <v>79</v>
      </c>
      <c r="F28" s="90">
        <f t="shared" si="0"/>
        <v>118.5</v>
      </c>
      <c r="G28" s="2">
        <v>0</v>
      </c>
      <c r="H28" s="90">
        <v>0</v>
      </c>
      <c r="I28" s="40">
        <v>34</v>
      </c>
      <c r="J28" s="6">
        <v>62</v>
      </c>
      <c r="K28" s="6">
        <f t="shared" si="1"/>
        <v>180.5</v>
      </c>
      <c r="L28" s="1"/>
    </row>
    <row r="29" spans="1:12" ht="12.75">
      <c r="A29" s="2">
        <v>22</v>
      </c>
      <c r="B29" s="36" t="s">
        <v>390</v>
      </c>
      <c r="C29" s="38" t="s">
        <v>219</v>
      </c>
      <c r="D29" s="119" t="s">
        <v>808</v>
      </c>
      <c r="E29" s="40">
        <v>63</v>
      </c>
      <c r="F29" s="90">
        <f t="shared" si="0"/>
        <v>94.5</v>
      </c>
      <c r="G29" s="2">
        <v>0</v>
      </c>
      <c r="H29" s="90">
        <v>0</v>
      </c>
      <c r="I29" s="40">
        <v>42</v>
      </c>
      <c r="J29" s="6">
        <v>66</v>
      </c>
      <c r="K29" s="6">
        <f t="shared" si="1"/>
        <v>160.5</v>
      </c>
      <c r="L29" s="1"/>
    </row>
  </sheetData>
  <sheetProtection/>
  <mergeCells count="13">
    <mergeCell ref="G5:G6"/>
    <mergeCell ref="H5:H6"/>
    <mergeCell ref="I5:I6"/>
    <mergeCell ref="J5:J6"/>
    <mergeCell ref="K5:K6"/>
    <mergeCell ref="L5:L6"/>
    <mergeCell ref="A1:L1"/>
    <mergeCell ref="A2:K2"/>
    <mergeCell ref="A5:A6"/>
    <mergeCell ref="B5:B6"/>
    <mergeCell ref="C5:C6"/>
    <mergeCell ref="D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SheetLayoutView="100" zoomScalePageLayoutView="0" workbookViewId="0" topLeftCell="A1">
      <selection activeCell="N31" sqref="N31"/>
    </sheetView>
  </sheetViews>
  <sheetFormatPr defaultColWidth="9.140625" defaultRowHeight="12.75"/>
  <cols>
    <col min="1" max="1" width="5.28125" style="0" customWidth="1"/>
    <col min="2" max="2" width="6.421875" style="0" hidden="1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0" style="0" hidden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1:8" ht="12.75">
      <c r="A3" s="209" t="s">
        <v>272</v>
      </c>
      <c r="B3" s="210"/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 t="s">
        <v>379</v>
      </c>
      <c r="E4" s="13"/>
      <c r="G4" s="13"/>
    </row>
    <row r="5" spans="2:7" ht="15.75">
      <c r="B5" s="12"/>
      <c r="C5" s="12"/>
      <c r="D5" s="13"/>
      <c r="E5" s="13"/>
      <c r="G5" s="13"/>
    </row>
    <row r="6" spans="4:5" ht="12.75">
      <c r="D6" s="80" t="s">
        <v>40</v>
      </c>
      <c r="E6" s="80" t="s">
        <v>113</v>
      </c>
    </row>
    <row r="7" spans="3:6" ht="12.75">
      <c r="C7" s="37" t="s">
        <v>381</v>
      </c>
      <c r="F7" s="96">
        <v>40601</v>
      </c>
    </row>
    <row r="8" spans="1:8" ht="12.75" customHeight="1">
      <c r="A8" s="207" t="s">
        <v>51</v>
      </c>
      <c r="B8" s="200" t="s">
        <v>36</v>
      </c>
      <c r="C8" s="200" t="s">
        <v>32</v>
      </c>
      <c r="D8" s="200" t="s">
        <v>37</v>
      </c>
      <c r="E8" s="201" t="s">
        <v>38</v>
      </c>
      <c r="F8" s="202"/>
      <c r="G8" s="203"/>
      <c r="H8" s="200" t="s">
        <v>39</v>
      </c>
    </row>
    <row r="9" spans="1:8" ht="12.75">
      <c r="A9" s="212"/>
      <c r="B9" s="200"/>
      <c r="C9" s="200"/>
      <c r="D9" s="200"/>
      <c r="E9" s="253"/>
      <c r="F9" s="205"/>
      <c r="G9" s="206"/>
      <c r="H9" s="200"/>
    </row>
    <row r="10" spans="1:8" ht="12.75" hidden="1">
      <c r="A10" s="2"/>
      <c r="B10" s="1"/>
      <c r="C10" s="1" t="str">
        <f>'дояры 1-2 гр (2)'!B107</f>
        <v>Антошкин Дмитрий</v>
      </c>
      <c r="D10" s="38" t="s">
        <v>265</v>
      </c>
      <c r="E10" s="186" t="s">
        <v>776</v>
      </c>
      <c r="F10" s="185"/>
      <c r="G10" s="84"/>
      <c r="H10" s="1"/>
    </row>
    <row r="11" spans="1:8" ht="12.75">
      <c r="A11" s="2"/>
      <c r="B11" s="1"/>
      <c r="C11" s="1" t="str">
        <f>'дояры 1-2 гр (2)'!B4</f>
        <v>Скворцов Александр</v>
      </c>
      <c r="D11" s="2" t="s">
        <v>106</v>
      </c>
      <c r="E11" s="119" t="s">
        <v>832</v>
      </c>
      <c r="F11" s="119" t="s">
        <v>810</v>
      </c>
      <c r="G11" s="84"/>
      <c r="H11" s="1"/>
    </row>
    <row r="12" spans="1:8" ht="12.75">
      <c r="A12" s="2"/>
      <c r="B12" s="1"/>
      <c r="C12" s="1" t="str">
        <f>'дояры 1-2 гр (2)'!G94</f>
        <v>Каштанов Дмитрий</v>
      </c>
      <c r="D12" s="38" t="s">
        <v>33</v>
      </c>
      <c r="E12" s="119" t="s">
        <v>853</v>
      </c>
      <c r="F12" s="119" t="s">
        <v>811</v>
      </c>
      <c r="G12" s="84"/>
      <c r="H12" s="1"/>
    </row>
    <row r="13" spans="1:8" ht="12.75">
      <c r="A13" s="2"/>
      <c r="B13" s="1"/>
      <c r="C13" s="1" t="str">
        <f>'дояры 1-2 гр (2)'!B42</f>
        <v>Сафронов Сергей</v>
      </c>
      <c r="D13" s="38" t="s">
        <v>199</v>
      </c>
      <c r="E13" s="119" t="s">
        <v>839</v>
      </c>
      <c r="F13" s="119" t="s">
        <v>812</v>
      </c>
      <c r="G13" s="84"/>
      <c r="H13" s="1"/>
    </row>
    <row r="14" spans="1:8" ht="12.75">
      <c r="A14" s="2"/>
      <c r="B14" s="1"/>
      <c r="C14" s="1" t="str">
        <f>'дояры 1-2 гр (2)'!G81</f>
        <v>Моисеев Андрей</v>
      </c>
      <c r="D14" s="38" t="s">
        <v>179</v>
      </c>
      <c r="E14" s="119" t="s">
        <v>849</v>
      </c>
      <c r="F14" s="119" t="s">
        <v>813</v>
      </c>
      <c r="G14" s="84"/>
      <c r="H14" s="1"/>
    </row>
    <row r="15" spans="1:8" ht="12.75">
      <c r="A15" s="2"/>
      <c r="B15" s="1"/>
      <c r="C15" s="1" t="str">
        <f>'дояры 1-2 гр (2)'!B56</f>
        <v>Горелов Днягир</v>
      </c>
      <c r="D15" s="38" t="s">
        <v>35</v>
      </c>
      <c r="E15" s="119" t="s">
        <v>844</v>
      </c>
      <c r="F15" s="119" t="s">
        <v>814</v>
      </c>
      <c r="G15" s="84"/>
      <c r="H15" s="1"/>
    </row>
    <row r="16" spans="1:8" ht="12.75">
      <c r="A16" s="2"/>
      <c r="B16" s="1"/>
      <c r="C16" s="1" t="str">
        <f>'дояры 1-2 гр (2)'!B5</f>
        <v>Сабанов Иван</v>
      </c>
      <c r="D16" s="2" t="s">
        <v>106</v>
      </c>
      <c r="E16" s="119" t="s">
        <v>833</v>
      </c>
      <c r="F16" s="119" t="s">
        <v>815</v>
      </c>
      <c r="G16" s="84"/>
      <c r="H16" s="1"/>
    </row>
    <row r="17" spans="1:8" ht="12.75">
      <c r="A17" s="2"/>
      <c r="B17" s="1"/>
      <c r="C17" s="1" t="str">
        <f>'дояры 1-2 гр (2)'!B57</f>
        <v>Кудряков Ильдар</v>
      </c>
      <c r="D17" s="38" t="s">
        <v>35</v>
      </c>
      <c r="E17" s="119" t="s">
        <v>845</v>
      </c>
      <c r="F17" s="119" t="s">
        <v>816</v>
      </c>
      <c r="G17" s="84"/>
      <c r="H17" s="1"/>
    </row>
    <row r="18" spans="1:8" ht="12.75">
      <c r="A18" s="2"/>
      <c r="B18" s="1"/>
      <c r="C18" s="1" t="str">
        <f>'дояры 1-2 гр (2)'!B95</f>
        <v>Юсупов Рамиль</v>
      </c>
      <c r="D18" s="38" t="s">
        <v>238</v>
      </c>
      <c r="E18" s="119" t="s">
        <v>852</v>
      </c>
      <c r="F18" s="119" t="s">
        <v>817</v>
      </c>
      <c r="G18" s="84"/>
      <c r="H18" s="1"/>
    </row>
    <row r="19" spans="1:8" ht="12.75">
      <c r="A19" s="2"/>
      <c r="B19" s="1"/>
      <c r="C19" s="1" t="str">
        <f>'дояры 1-2 гр (2)'!B43</f>
        <v>Рыбаков Андрей</v>
      </c>
      <c r="D19" s="38" t="s">
        <v>199</v>
      </c>
      <c r="E19" s="119" t="s">
        <v>840</v>
      </c>
      <c r="F19" s="119" t="s">
        <v>818</v>
      </c>
      <c r="G19" s="84"/>
      <c r="H19" s="1"/>
    </row>
    <row r="20" spans="1:8" ht="12.75">
      <c r="A20" s="2"/>
      <c r="B20" s="1"/>
      <c r="C20" s="1" t="str">
        <f>'дояры 1-2 гр (2)'!G43</f>
        <v>Сазнов Александр</v>
      </c>
      <c r="D20" s="38" t="s">
        <v>191</v>
      </c>
      <c r="E20" s="119" t="s">
        <v>840</v>
      </c>
      <c r="F20" s="119" t="s">
        <v>819</v>
      </c>
      <c r="G20" s="84"/>
      <c r="H20" s="1"/>
    </row>
    <row r="21" spans="1:8" ht="12.75">
      <c r="A21" s="2"/>
      <c r="B21" s="1"/>
      <c r="C21" s="1" t="str">
        <f>'дояры 1-2 гр (2)'!G17</f>
        <v>Жильцов Сергей</v>
      </c>
      <c r="D21" s="38" t="s">
        <v>140</v>
      </c>
      <c r="E21" s="119" t="s">
        <v>834</v>
      </c>
      <c r="F21" s="119" t="s">
        <v>820</v>
      </c>
      <c r="G21" s="84"/>
      <c r="H21" s="1"/>
    </row>
    <row r="22" spans="1:8" ht="12.75">
      <c r="A22" s="2"/>
      <c r="B22" s="1"/>
      <c r="C22" s="1" t="str">
        <f>'дояры 1-2 гр (2)'!G18</f>
        <v>Лифанов Артем</v>
      </c>
      <c r="D22" s="38" t="s">
        <v>140</v>
      </c>
      <c r="E22" s="119" t="s">
        <v>834</v>
      </c>
      <c r="F22" s="119" t="s">
        <v>821</v>
      </c>
      <c r="G22" s="84"/>
      <c r="H22" s="1"/>
    </row>
    <row r="23" spans="1:8" ht="12.75">
      <c r="A23" s="2"/>
      <c r="B23" s="1"/>
      <c r="C23" s="1" t="str">
        <f>'дояры 1-2 гр (2)'!B120</f>
        <v>Матюшенко Андрей</v>
      </c>
      <c r="D23" s="38" t="s">
        <v>165</v>
      </c>
      <c r="E23" s="119" t="s">
        <v>856</v>
      </c>
      <c r="F23" s="119" t="s">
        <v>822</v>
      </c>
      <c r="G23" s="84"/>
      <c r="H23" s="1"/>
    </row>
    <row r="24" spans="1:8" ht="12.75">
      <c r="A24" s="2"/>
      <c r="B24" s="1"/>
      <c r="C24" s="1" t="str">
        <f>'дояры 1-2 гр (2)'!B29</f>
        <v>Светкин Владимир</v>
      </c>
      <c r="D24" s="38" t="s">
        <v>44</v>
      </c>
      <c r="E24" s="119" t="s">
        <v>836</v>
      </c>
      <c r="F24" s="119" t="s">
        <v>823</v>
      </c>
      <c r="G24" s="84"/>
      <c r="H24" s="1"/>
    </row>
    <row r="25" spans="1:8" ht="12.75">
      <c r="A25" s="1"/>
      <c r="B25" s="1"/>
      <c r="C25" s="36" t="s">
        <v>860</v>
      </c>
      <c r="D25" s="38" t="s">
        <v>178</v>
      </c>
      <c r="E25" s="119" t="s">
        <v>859</v>
      </c>
      <c r="F25" s="119" t="s">
        <v>824</v>
      </c>
      <c r="G25" s="84"/>
      <c r="H25" s="1"/>
    </row>
    <row r="26" spans="1:8" ht="12.75">
      <c r="A26" s="2"/>
      <c r="B26" s="1"/>
      <c r="C26" s="1" t="str">
        <f>'дояры 1-2 гр (2)'!G29</f>
        <v>Пучков Юрий</v>
      </c>
      <c r="D26" s="38" t="s">
        <v>213</v>
      </c>
      <c r="E26" s="119" t="s">
        <v>837</v>
      </c>
      <c r="F26" s="119" t="s">
        <v>825</v>
      </c>
      <c r="G26" s="84"/>
      <c r="H26" s="1"/>
    </row>
    <row r="27" spans="1:8" ht="12.75">
      <c r="A27" s="2"/>
      <c r="B27" s="1"/>
      <c r="C27" s="1" t="str">
        <f>'дояры 1-2 гр (2)'!G30</f>
        <v>Филатов Вячеслав</v>
      </c>
      <c r="D27" s="38" t="s">
        <v>213</v>
      </c>
      <c r="E27" s="119" t="s">
        <v>838</v>
      </c>
      <c r="F27" s="119" t="s">
        <v>826</v>
      </c>
      <c r="G27" s="84"/>
      <c r="H27" s="1"/>
    </row>
    <row r="28" spans="1:8" ht="12.75">
      <c r="A28" s="2"/>
      <c r="B28" s="1"/>
      <c r="C28" s="1" t="str">
        <f>'дояры 1-2 гр (2)'!B94</f>
        <v>Магдеев Рафаэль</v>
      </c>
      <c r="D28" s="38" t="s">
        <v>238</v>
      </c>
      <c r="E28" s="119" t="s">
        <v>851</v>
      </c>
      <c r="F28" s="119" t="s">
        <v>827</v>
      </c>
      <c r="G28" s="84"/>
      <c r="H28" s="1"/>
    </row>
    <row r="29" spans="1:8" ht="12.75">
      <c r="A29" s="2"/>
      <c r="B29" s="1"/>
      <c r="C29" s="1" t="str">
        <f>'дояры 1-2 гр (2)'!G44</f>
        <v>Калинкин Роман</v>
      </c>
      <c r="D29" s="38" t="s">
        <v>191</v>
      </c>
      <c r="E29" s="119" t="s">
        <v>842</v>
      </c>
      <c r="F29" s="119" t="s">
        <v>828</v>
      </c>
      <c r="G29" s="84"/>
      <c r="H29" s="1"/>
    </row>
    <row r="30" spans="1:8" ht="12.75">
      <c r="A30" s="2"/>
      <c r="B30" s="1"/>
      <c r="C30" s="1" t="str">
        <f>'дояры 1-2 гр (2)'!B81</f>
        <v>Степанов Василий</v>
      </c>
      <c r="D30" s="38" t="s">
        <v>243</v>
      </c>
      <c r="E30" s="119" t="s">
        <v>847</v>
      </c>
      <c r="F30" s="119" t="s">
        <v>829</v>
      </c>
      <c r="G30" s="84"/>
      <c r="H30" s="1"/>
    </row>
    <row r="31" spans="1:8" ht="12.75">
      <c r="A31" s="2"/>
      <c r="B31" s="1"/>
      <c r="C31" s="1" t="str">
        <f>'дояры 1-2 гр (2)'!B121</f>
        <v>Манышев Андрей</v>
      </c>
      <c r="D31" s="38" t="s">
        <v>165</v>
      </c>
      <c r="E31" s="119" t="s">
        <v>857</v>
      </c>
      <c r="F31" s="119" t="s">
        <v>830</v>
      </c>
      <c r="G31" s="84"/>
      <c r="H31" s="1"/>
    </row>
    <row r="32" spans="1:8" ht="12.75">
      <c r="A32" s="2"/>
      <c r="B32" s="1"/>
      <c r="C32" s="1" t="str">
        <f>'дояры 1-2 гр (2)'!G19</f>
        <v>Чернышов Сергей</v>
      </c>
      <c r="D32" s="38" t="s">
        <v>140</v>
      </c>
      <c r="E32" s="119" t="s">
        <v>835</v>
      </c>
      <c r="F32" s="119" t="s">
        <v>831</v>
      </c>
      <c r="G32" s="84"/>
      <c r="H32" s="1"/>
    </row>
    <row r="33" spans="1:8" ht="12.75">
      <c r="A33" s="2"/>
      <c r="B33" s="1"/>
      <c r="C33" s="1" t="str">
        <f>'дояры 1-2 гр (2)'!B122</f>
        <v>Карпов Евгений</v>
      </c>
      <c r="D33" s="38" t="s">
        <v>165</v>
      </c>
      <c r="E33" s="119" t="s">
        <v>858</v>
      </c>
      <c r="F33" s="119" t="s">
        <v>861</v>
      </c>
      <c r="G33" s="84"/>
      <c r="H33" s="1"/>
    </row>
    <row r="34" spans="1:8" ht="12.75">
      <c r="A34" s="2"/>
      <c r="B34" s="1"/>
      <c r="C34" s="1" t="str">
        <f>'дояры 1-2 гр (2)'!G107</f>
        <v>Ячменев Евгений</v>
      </c>
      <c r="D34" s="38" t="s">
        <v>256</v>
      </c>
      <c r="E34" s="119" t="s">
        <v>854</v>
      </c>
      <c r="F34" s="119" t="s">
        <v>862</v>
      </c>
      <c r="G34" s="84"/>
      <c r="H34" s="1"/>
    </row>
    <row r="35" spans="1:8" ht="12.75">
      <c r="A35" s="2"/>
      <c r="B35" s="1"/>
      <c r="C35" s="1" t="str">
        <f>'дояры 1-2 гр (2)'!B55</f>
        <v>Дасаев Рифат</v>
      </c>
      <c r="D35" s="38" t="s">
        <v>35</v>
      </c>
      <c r="E35" s="119" t="s">
        <v>843</v>
      </c>
      <c r="F35" s="119" t="s">
        <v>863</v>
      </c>
      <c r="G35" s="84"/>
      <c r="H35" s="1"/>
    </row>
    <row r="36" spans="1:8" ht="12.75">
      <c r="A36" s="2"/>
      <c r="B36" s="1"/>
      <c r="C36" s="1" t="str">
        <f>'дояры 1-2 гр (2)'!G108</f>
        <v>Саакян Артур</v>
      </c>
      <c r="D36" s="38" t="s">
        <v>256</v>
      </c>
      <c r="E36" s="119" t="s">
        <v>855</v>
      </c>
      <c r="F36" s="119" t="s">
        <v>864</v>
      </c>
      <c r="G36" s="84"/>
      <c r="H36" s="1"/>
    </row>
    <row r="37" spans="1:8" ht="12.75">
      <c r="A37" s="2"/>
      <c r="B37" s="1"/>
      <c r="C37" s="1" t="str">
        <f>'дояры 1-2 гр (2)'!G68</f>
        <v>Русаков Михаил</v>
      </c>
      <c r="D37" s="38" t="s">
        <v>41</v>
      </c>
      <c r="E37" s="119" t="s">
        <v>846</v>
      </c>
      <c r="F37" s="119" t="s">
        <v>865</v>
      </c>
      <c r="G37" s="84"/>
      <c r="H37" s="1"/>
    </row>
    <row r="38" spans="1:8" ht="12.75">
      <c r="A38" s="2"/>
      <c r="B38" s="1"/>
      <c r="C38" s="1" t="str">
        <f>'дояры 1-2 гр (2)'!B82</f>
        <v>Пучков Александр</v>
      </c>
      <c r="D38" s="38" t="s">
        <v>243</v>
      </c>
      <c r="E38" s="119" t="s">
        <v>848</v>
      </c>
      <c r="F38" s="119" t="s">
        <v>866</v>
      </c>
      <c r="G38" s="84"/>
      <c r="H38" s="1"/>
    </row>
    <row r="39" spans="1:8" ht="12.75">
      <c r="A39" s="2"/>
      <c r="B39" s="1"/>
      <c r="C39" s="1" t="str">
        <f>'дояры 1-2 гр (2)'!G82</f>
        <v>Саплин Вадим</v>
      </c>
      <c r="D39" s="38" t="s">
        <v>179</v>
      </c>
      <c r="E39" s="119" t="s">
        <v>850</v>
      </c>
      <c r="F39" s="119" t="s">
        <v>867</v>
      </c>
      <c r="G39" s="84"/>
      <c r="H39" s="1"/>
    </row>
    <row r="40" spans="1:8" ht="12.75">
      <c r="A40" s="2"/>
      <c r="B40" s="1"/>
      <c r="C40" s="1" t="str">
        <f>'дояры 1-2 гр (2)'!G42</f>
        <v>Асанин Алексей</v>
      </c>
      <c r="D40" s="38" t="s">
        <v>191</v>
      </c>
      <c r="E40" s="119" t="s">
        <v>841</v>
      </c>
      <c r="F40" s="119" t="s">
        <v>868</v>
      </c>
      <c r="G40" s="84"/>
      <c r="H40" s="1"/>
    </row>
    <row r="41" spans="1:8" ht="12.75">
      <c r="A41" s="2"/>
      <c r="B41" s="1"/>
      <c r="C41" s="1" t="str">
        <f>'дояры 1-2 гр (2)'!B83</f>
        <v>Усков Николай</v>
      </c>
      <c r="D41" s="38" t="s">
        <v>243</v>
      </c>
      <c r="E41" s="119" t="s">
        <v>841</v>
      </c>
      <c r="F41" s="127"/>
      <c r="G41" s="84"/>
      <c r="H41" s="1"/>
    </row>
  </sheetData>
  <sheetProtection/>
  <mergeCells count="8">
    <mergeCell ref="B2:H2"/>
    <mergeCell ref="A3:H3"/>
    <mergeCell ref="A8:A9"/>
    <mergeCell ref="B8:B9"/>
    <mergeCell ref="C8:C9"/>
    <mergeCell ref="D8:D9"/>
    <mergeCell ref="E8:G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O48" sqref="O48"/>
    </sheetView>
  </sheetViews>
  <sheetFormatPr defaultColWidth="9.140625" defaultRowHeight="12.75"/>
  <cols>
    <col min="1" max="1" width="7.140625" style="0" customWidth="1"/>
    <col min="2" max="2" width="21.00390625" style="0" customWidth="1"/>
    <col min="3" max="3" width="18.00390625" style="0" customWidth="1"/>
    <col min="4" max="4" width="7.7109375" style="0" customWidth="1"/>
    <col min="5" max="5" width="5.140625" style="0" customWidth="1"/>
    <col min="6" max="6" width="5.8515625" style="0" customWidth="1"/>
    <col min="7" max="7" width="8.140625" style="0" customWidth="1"/>
    <col min="8" max="8" width="5.8515625" style="0" customWidth="1"/>
    <col min="10" max="10" width="6.7109375" style="0" customWidth="1"/>
    <col min="12" max="12" width="9.8515625" style="0" hidden="1" customWidth="1"/>
  </cols>
  <sheetData>
    <row r="1" spans="1:12" ht="20.2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>
      <c r="A2" s="12"/>
      <c r="B2" s="12"/>
      <c r="C2" s="209" t="s">
        <v>124</v>
      </c>
      <c r="D2" s="209"/>
      <c r="E2" s="209"/>
      <c r="F2" s="209"/>
      <c r="G2" s="209"/>
      <c r="H2" s="209"/>
      <c r="I2" s="209"/>
      <c r="J2" s="209"/>
      <c r="K2" s="209"/>
      <c r="L2" t="s">
        <v>102</v>
      </c>
    </row>
    <row r="3" spans="1:7" ht="12.75" customHeight="1">
      <c r="A3" s="12"/>
      <c r="B3" s="12"/>
      <c r="C3" s="13"/>
      <c r="F3" s="13"/>
      <c r="G3" s="13"/>
    </row>
    <row r="4" ht="12.75">
      <c r="I4" s="37" t="s">
        <v>662</v>
      </c>
    </row>
    <row r="5" spans="1:12" ht="12.75" customHeight="1">
      <c r="A5" s="207" t="s">
        <v>79</v>
      </c>
      <c r="B5" s="226" t="s">
        <v>32</v>
      </c>
      <c r="C5" s="226" t="s">
        <v>37</v>
      </c>
      <c r="D5" s="247" t="s">
        <v>60</v>
      </c>
      <c r="E5" s="203"/>
      <c r="F5" s="255" t="s">
        <v>29</v>
      </c>
      <c r="G5" s="207" t="s">
        <v>70</v>
      </c>
      <c r="H5" s="255" t="s">
        <v>29</v>
      </c>
      <c r="I5" s="207" t="s">
        <v>58</v>
      </c>
      <c r="J5" s="254" t="s">
        <v>29</v>
      </c>
      <c r="K5" s="254" t="s">
        <v>53</v>
      </c>
      <c r="L5" s="200" t="s">
        <v>39</v>
      </c>
    </row>
    <row r="6" spans="1:12" ht="22.5" customHeight="1">
      <c r="A6" s="208"/>
      <c r="B6" s="208"/>
      <c r="C6" s="208"/>
      <c r="D6" s="204"/>
      <c r="E6" s="206"/>
      <c r="F6" s="256"/>
      <c r="G6" s="212"/>
      <c r="H6" s="256"/>
      <c r="I6" s="212"/>
      <c r="J6" s="250"/>
      <c r="K6" s="250"/>
      <c r="L6" s="251"/>
    </row>
    <row r="7" spans="1:12" ht="12.75">
      <c r="A7" s="2">
        <v>1</v>
      </c>
      <c r="B7" s="1" t="str">
        <f>'дояры 1-2 гр (2)'!G94</f>
        <v>Каштанов Дмитрий</v>
      </c>
      <c r="C7" s="61" t="s">
        <v>33</v>
      </c>
      <c r="D7" s="119" t="s">
        <v>853</v>
      </c>
      <c r="E7" s="40">
        <v>108</v>
      </c>
      <c r="F7" s="6">
        <f aca="true" t="shared" si="0" ref="F7:F42">E7*1.5</f>
        <v>162</v>
      </c>
      <c r="G7" s="2">
        <v>15.06</v>
      </c>
      <c r="H7" s="6">
        <v>98</v>
      </c>
      <c r="I7" s="2">
        <v>26</v>
      </c>
      <c r="J7" s="6">
        <v>98</v>
      </c>
      <c r="K7" s="6">
        <f aca="true" t="shared" si="1" ref="K7:K42">J7+H7+F7</f>
        <v>358</v>
      </c>
      <c r="L7" s="1"/>
    </row>
    <row r="8" spans="1:12" ht="12.75">
      <c r="A8" s="2">
        <v>2</v>
      </c>
      <c r="B8" s="1" t="str">
        <f>'дояры 1-2 гр (2)'!B95</f>
        <v>Юсупов Рамиль</v>
      </c>
      <c r="C8" s="61" t="s">
        <v>238</v>
      </c>
      <c r="D8" s="119" t="s">
        <v>852</v>
      </c>
      <c r="E8" s="40">
        <v>76</v>
      </c>
      <c r="F8" s="6">
        <f t="shared" si="0"/>
        <v>114</v>
      </c>
      <c r="G8" s="2">
        <v>14.56</v>
      </c>
      <c r="H8" s="6">
        <v>108</v>
      </c>
      <c r="I8" s="2">
        <v>20</v>
      </c>
      <c r="J8" s="6">
        <v>82</v>
      </c>
      <c r="K8" s="6">
        <f t="shared" si="1"/>
        <v>304</v>
      </c>
      <c r="L8" s="1"/>
    </row>
    <row r="9" spans="1:12" ht="12.75" hidden="1">
      <c r="A9" s="35"/>
      <c r="B9" s="39" t="e">
        <f>'дояры 1-2 гр (2)'!#REF!</f>
        <v>#REF!</v>
      </c>
      <c r="C9" s="135" t="s">
        <v>106</v>
      </c>
      <c r="D9" s="126"/>
      <c r="E9" s="40">
        <v>0</v>
      </c>
      <c r="F9" s="6">
        <f t="shared" si="0"/>
        <v>0</v>
      </c>
      <c r="G9" s="35"/>
      <c r="H9" s="34"/>
      <c r="I9" s="35"/>
      <c r="J9" s="34"/>
      <c r="K9" s="6">
        <f t="shared" si="1"/>
        <v>0</v>
      </c>
      <c r="L9" s="39"/>
    </row>
    <row r="10" spans="1:12" ht="12.75">
      <c r="A10" s="40">
        <v>3</v>
      </c>
      <c r="B10" s="39" t="str">
        <f>'дояры 1-2 гр (2)'!B4</f>
        <v>Скворцов Александр</v>
      </c>
      <c r="C10" s="135" t="s">
        <v>106</v>
      </c>
      <c r="D10" s="126" t="s">
        <v>832</v>
      </c>
      <c r="E10" s="40">
        <v>120</v>
      </c>
      <c r="F10" s="6">
        <f t="shared" si="0"/>
        <v>180</v>
      </c>
      <c r="G10" s="40">
        <v>31.08</v>
      </c>
      <c r="H10" s="6">
        <v>55</v>
      </c>
      <c r="I10" s="40">
        <v>17</v>
      </c>
      <c r="J10" s="6">
        <v>64</v>
      </c>
      <c r="K10" s="6">
        <f t="shared" si="1"/>
        <v>299</v>
      </c>
      <c r="L10" s="25"/>
    </row>
    <row r="11" spans="1:12" ht="12.75">
      <c r="A11" s="2">
        <v>4</v>
      </c>
      <c r="B11" s="1" t="str">
        <f>'дояры 1-2 гр (2)'!B94</f>
        <v>Магдеев Рафаэль</v>
      </c>
      <c r="C11" s="61" t="s">
        <v>238</v>
      </c>
      <c r="D11" s="119" t="s">
        <v>851</v>
      </c>
      <c r="E11" s="40">
        <v>63</v>
      </c>
      <c r="F11" s="6">
        <f t="shared" si="0"/>
        <v>94.5</v>
      </c>
      <c r="G11" s="2">
        <v>14.08</v>
      </c>
      <c r="H11" s="6">
        <v>120</v>
      </c>
      <c r="I11" s="2">
        <v>20</v>
      </c>
      <c r="J11" s="6">
        <v>82</v>
      </c>
      <c r="K11" s="6">
        <f t="shared" si="1"/>
        <v>296.5</v>
      </c>
      <c r="L11" s="1"/>
    </row>
    <row r="12" spans="1:12" ht="12.75">
      <c r="A12" s="2">
        <v>5</v>
      </c>
      <c r="B12" s="1" t="str">
        <f>'дояры 1-2 гр (2)'!B121</f>
        <v>Манышев Андрей</v>
      </c>
      <c r="C12" s="61" t="s">
        <v>165</v>
      </c>
      <c r="D12" s="119" t="s">
        <v>857</v>
      </c>
      <c r="E12" s="40">
        <v>60</v>
      </c>
      <c r="F12" s="6">
        <f t="shared" si="0"/>
        <v>90</v>
      </c>
      <c r="G12" s="2">
        <v>17.1</v>
      </c>
      <c r="H12" s="6">
        <v>82</v>
      </c>
      <c r="I12" s="2">
        <v>29</v>
      </c>
      <c r="J12" s="6">
        <v>120</v>
      </c>
      <c r="K12" s="6">
        <f t="shared" si="1"/>
        <v>292</v>
      </c>
      <c r="L12" s="1"/>
    </row>
    <row r="13" spans="1:12" ht="12.75">
      <c r="A13" s="2">
        <v>6</v>
      </c>
      <c r="B13" s="1" t="str">
        <f>'дояры 1-2 гр (2)'!B120</f>
        <v>Матюшенко Андрей</v>
      </c>
      <c r="C13" s="61" t="s">
        <v>165</v>
      </c>
      <c r="D13" s="119" t="s">
        <v>856</v>
      </c>
      <c r="E13" s="40">
        <v>68</v>
      </c>
      <c r="F13" s="6">
        <f t="shared" si="0"/>
        <v>102</v>
      </c>
      <c r="G13" s="2">
        <v>17.55</v>
      </c>
      <c r="H13" s="6">
        <v>79</v>
      </c>
      <c r="I13" s="2">
        <v>23</v>
      </c>
      <c r="J13" s="6">
        <v>90</v>
      </c>
      <c r="K13" s="6">
        <f t="shared" si="1"/>
        <v>271</v>
      </c>
      <c r="L13" s="1"/>
    </row>
    <row r="14" spans="1:12" ht="12.75">
      <c r="A14" s="2">
        <v>7</v>
      </c>
      <c r="B14" s="39" t="str">
        <f>'дояры 1-2 гр (2)'!B42</f>
        <v>Сафронов Сергей</v>
      </c>
      <c r="C14" s="135" t="s">
        <v>199</v>
      </c>
      <c r="D14" s="126" t="s">
        <v>839</v>
      </c>
      <c r="E14" s="40">
        <v>98</v>
      </c>
      <c r="F14" s="6">
        <f t="shared" si="0"/>
        <v>147</v>
      </c>
      <c r="G14" s="40">
        <v>19.3</v>
      </c>
      <c r="H14" s="6">
        <v>68</v>
      </c>
      <c r="I14" s="40">
        <v>12</v>
      </c>
      <c r="J14" s="6">
        <v>55</v>
      </c>
      <c r="K14" s="6">
        <f t="shared" si="1"/>
        <v>270</v>
      </c>
      <c r="L14" s="25"/>
    </row>
    <row r="15" spans="1:12" ht="12.75">
      <c r="A15" s="35">
        <v>8</v>
      </c>
      <c r="B15" s="36" t="s">
        <v>141</v>
      </c>
      <c r="C15" s="36" t="s">
        <v>140</v>
      </c>
      <c r="D15" s="119" t="s">
        <v>834</v>
      </c>
      <c r="E15" s="40">
        <v>70</v>
      </c>
      <c r="F15" s="6">
        <f t="shared" si="0"/>
        <v>105</v>
      </c>
      <c r="G15" s="40">
        <v>18.06</v>
      </c>
      <c r="H15" s="6">
        <v>74</v>
      </c>
      <c r="I15" s="2">
        <v>20</v>
      </c>
      <c r="J15" s="6">
        <v>82</v>
      </c>
      <c r="K15" s="6">
        <f t="shared" si="1"/>
        <v>261</v>
      </c>
      <c r="L15" s="1"/>
    </row>
    <row r="16" spans="1:12" ht="12.75">
      <c r="A16" s="40">
        <v>9</v>
      </c>
      <c r="B16" s="36" t="str">
        <f>'дояры 1-2 гр (2)'!G81</f>
        <v>Моисеев Андрей</v>
      </c>
      <c r="C16" s="61" t="s">
        <v>179</v>
      </c>
      <c r="D16" s="119" t="s">
        <v>849</v>
      </c>
      <c r="E16" s="40">
        <v>90</v>
      </c>
      <c r="F16" s="6">
        <f t="shared" si="0"/>
        <v>135</v>
      </c>
      <c r="G16" s="2">
        <v>25.32</v>
      </c>
      <c r="H16" s="6">
        <v>61</v>
      </c>
      <c r="I16" s="2">
        <v>16</v>
      </c>
      <c r="J16" s="6">
        <v>60</v>
      </c>
      <c r="K16" s="6">
        <f t="shared" si="1"/>
        <v>256</v>
      </c>
      <c r="L16" s="1"/>
    </row>
    <row r="17" spans="1:12" ht="12.75">
      <c r="A17" s="2">
        <v>10</v>
      </c>
      <c r="B17" s="39" t="str">
        <f>'дояры 1-2 гр (2)'!G30</f>
        <v>Филатов Вячеслав</v>
      </c>
      <c r="C17" s="135" t="s">
        <v>213</v>
      </c>
      <c r="D17" s="126" t="s">
        <v>838</v>
      </c>
      <c r="E17" s="40">
        <v>64</v>
      </c>
      <c r="F17" s="6">
        <f t="shared" si="0"/>
        <v>96</v>
      </c>
      <c r="G17" s="40">
        <v>19.11</v>
      </c>
      <c r="H17" s="6">
        <v>69</v>
      </c>
      <c r="I17" s="40">
        <v>21</v>
      </c>
      <c r="J17" s="6">
        <v>85</v>
      </c>
      <c r="K17" s="6">
        <f t="shared" si="1"/>
        <v>250</v>
      </c>
      <c r="L17" s="25"/>
    </row>
    <row r="18" spans="1:12" ht="12.75">
      <c r="A18" s="2">
        <v>11</v>
      </c>
      <c r="B18" s="1" t="str">
        <f>'дояры 1-2 гр (2)'!B122</f>
        <v>Карпов Евгений</v>
      </c>
      <c r="C18" s="61" t="s">
        <v>165</v>
      </c>
      <c r="D18" s="119" t="s">
        <v>858</v>
      </c>
      <c r="E18" s="40">
        <v>58</v>
      </c>
      <c r="F18" s="6">
        <f t="shared" si="0"/>
        <v>87</v>
      </c>
      <c r="G18" s="2">
        <v>15.56</v>
      </c>
      <c r="H18" s="6">
        <v>90</v>
      </c>
      <c r="I18" s="2">
        <v>19</v>
      </c>
      <c r="J18" s="6">
        <v>72</v>
      </c>
      <c r="K18" s="6">
        <f t="shared" si="1"/>
        <v>249</v>
      </c>
      <c r="L18" s="1"/>
    </row>
    <row r="19" spans="1:12" ht="12.75">
      <c r="A19" s="2">
        <v>12</v>
      </c>
      <c r="B19" s="39" t="str">
        <f>'дояры 1-2 гр (2)'!B5</f>
        <v>Сабанов Иван</v>
      </c>
      <c r="C19" s="135" t="s">
        <v>106</v>
      </c>
      <c r="D19" s="126" t="s">
        <v>833</v>
      </c>
      <c r="E19" s="40">
        <v>82</v>
      </c>
      <c r="F19" s="6">
        <f t="shared" si="0"/>
        <v>123</v>
      </c>
      <c r="G19" s="40">
        <v>29.41</v>
      </c>
      <c r="H19" s="6">
        <v>56</v>
      </c>
      <c r="I19" s="40">
        <v>18</v>
      </c>
      <c r="J19" s="6">
        <v>69</v>
      </c>
      <c r="K19" s="6">
        <f t="shared" si="1"/>
        <v>248</v>
      </c>
      <c r="L19" s="25"/>
    </row>
    <row r="20" spans="1:12" ht="12.75">
      <c r="A20" s="2">
        <v>13</v>
      </c>
      <c r="B20" s="36" t="s">
        <v>143</v>
      </c>
      <c r="C20" s="36" t="s">
        <v>140</v>
      </c>
      <c r="D20" s="119" t="s">
        <v>835</v>
      </c>
      <c r="E20" s="40">
        <v>59</v>
      </c>
      <c r="F20" s="6">
        <f t="shared" si="0"/>
        <v>88.5</v>
      </c>
      <c r="G20" s="2">
        <v>16.16</v>
      </c>
      <c r="H20" s="6">
        <v>85</v>
      </c>
      <c r="I20" s="2">
        <v>18</v>
      </c>
      <c r="J20" s="6">
        <v>69</v>
      </c>
      <c r="K20" s="6">
        <f t="shared" si="1"/>
        <v>242.5</v>
      </c>
      <c r="L20" s="1"/>
    </row>
    <row r="21" spans="1:12" ht="12.75">
      <c r="A21" s="35">
        <v>14</v>
      </c>
      <c r="B21" s="36" t="s">
        <v>142</v>
      </c>
      <c r="C21" s="36" t="s">
        <v>140</v>
      </c>
      <c r="D21" s="119" t="s">
        <v>834</v>
      </c>
      <c r="E21" s="40">
        <v>70</v>
      </c>
      <c r="F21" s="6">
        <f t="shared" si="0"/>
        <v>105</v>
      </c>
      <c r="G21" s="40">
        <v>18.08</v>
      </c>
      <c r="H21" s="6">
        <v>72</v>
      </c>
      <c r="I21" s="2">
        <v>17</v>
      </c>
      <c r="J21" s="6">
        <v>64</v>
      </c>
      <c r="K21" s="6">
        <f t="shared" si="1"/>
        <v>241</v>
      </c>
      <c r="L21" s="1"/>
    </row>
    <row r="22" spans="1:12" ht="12.75">
      <c r="A22" s="40">
        <v>15</v>
      </c>
      <c r="B22" s="39" t="str">
        <f>'дояры 1-2 гр (2)'!B56</f>
        <v>Горелов Днягир</v>
      </c>
      <c r="C22" s="135" t="s">
        <v>35</v>
      </c>
      <c r="D22" s="119" t="s">
        <v>844</v>
      </c>
      <c r="E22" s="40">
        <v>85</v>
      </c>
      <c r="F22" s="6">
        <f t="shared" si="0"/>
        <v>127.5</v>
      </c>
      <c r="G22" s="2">
        <v>27.52</v>
      </c>
      <c r="H22" s="6">
        <v>58</v>
      </c>
      <c r="I22" s="2">
        <v>7</v>
      </c>
      <c r="J22" s="6">
        <v>48</v>
      </c>
      <c r="K22" s="6">
        <f t="shared" si="1"/>
        <v>233.5</v>
      </c>
      <c r="L22" s="1"/>
    </row>
    <row r="23" spans="1:12" ht="12.75">
      <c r="A23" s="2">
        <v>16</v>
      </c>
      <c r="B23" s="39" t="str">
        <f>'дояры 1-2 гр (2)'!B43</f>
        <v>Рыбаков Андрей</v>
      </c>
      <c r="C23" s="135" t="s">
        <v>199</v>
      </c>
      <c r="D23" s="126" t="s">
        <v>840</v>
      </c>
      <c r="E23" s="40">
        <v>74</v>
      </c>
      <c r="F23" s="6">
        <f t="shared" si="0"/>
        <v>111</v>
      </c>
      <c r="G23" s="40">
        <v>19.36</v>
      </c>
      <c r="H23" s="6">
        <v>67</v>
      </c>
      <c r="I23" s="40">
        <v>12</v>
      </c>
      <c r="J23" s="6">
        <v>55</v>
      </c>
      <c r="K23" s="6">
        <f t="shared" si="1"/>
        <v>233</v>
      </c>
      <c r="L23" s="25"/>
    </row>
    <row r="24" spans="1:12" ht="12.75">
      <c r="A24" s="2">
        <v>17</v>
      </c>
      <c r="B24" s="39" t="str">
        <f>'дояры 1-2 гр (2)'!G44</f>
        <v>Калинкин Роман</v>
      </c>
      <c r="C24" s="135" t="s">
        <v>191</v>
      </c>
      <c r="D24" s="126" t="s">
        <v>842</v>
      </c>
      <c r="E24" s="40">
        <v>62</v>
      </c>
      <c r="F24" s="6">
        <f t="shared" si="0"/>
        <v>93</v>
      </c>
      <c r="G24" s="40">
        <v>22.45</v>
      </c>
      <c r="H24" s="6">
        <v>64</v>
      </c>
      <c r="I24" s="40">
        <v>19</v>
      </c>
      <c r="J24" s="6">
        <v>72</v>
      </c>
      <c r="K24" s="6">
        <f t="shared" si="1"/>
        <v>229</v>
      </c>
      <c r="L24" s="25"/>
    </row>
    <row r="25" spans="1:12" ht="12.75">
      <c r="A25" s="2">
        <v>18</v>
      </c>
      <c r="B25" s="39" t="str">
        <f>'дояры 1-2 гр (2)'!G29</f>
        <v>Пучков Юрий</v>
      </c>
      <c r="C25" s="135" t="s">
        <v>213</v>
      </c>
      <c r="D25" s="126" t="s">
        <v>837</v>
      </c>
      <c r="E25" s="40">
        <v>65</v>
      </c>
      <c r="F25" s="6">
        <f t="shared" si="0"/>
        <v>97.5</v>
      </c>
      <c r="G25" s="40">
        <v>18.36</v>
      </c>
      <c r="H25" s="6">
        <v>70</v>
      </c>
      <c r="I25" s="40">
        <v>16</v>
      </c>
      <c r="J25" s="6">
        <v>60</v>
      </c>
      <c r="K25" s="6">
        <f t="shared" si="1"/>
        <v>227.5</v>
      </c>
      <c r="L25" s="25"/>
    </row>
    <row r="26" spans="1:12" ht="12.75">
      <c r="A26" s="2">
        <v>19</v>
      </c>
      <c r="B26" s="1" t="str">
        <f>'дояры 1-2 гр (2)'!G107</f>
        <v>Ячменев Евгений</v>
      </c>
      <c r="C26" s="61" t="s">
        <v>256</v>
      </c>
      <c r="D26" s="119" t="s">
        <v>854</v>
      </c>
      <c r="E26" s="40">
        <v>57</v>
      </c>
      <c r="F26" s="6">
        <f t="shared" si="0"/>
        <v>85.5</v>
      </c>
      <c r="G26" s="2">
        <v>22</v>
      </c>
      <c r="H26" s="6">
        <v>66</v>
      </c>
      <c r="I26" s="2">
        <v>17</v>
      </c>
      <c r="J26" s="6">
        <v>64</v>
      </c>
      <c r="K26" s="6">
        <f t="shared" si="1"/>
        <v>215.5</v>
      </c>
      <c r="L26" s="1"/>
    </row>
    <row r="27" spans="1:12" ht="12.75">
      <c r="A27" s="35">
        <v>20</v>
      </c>
      <c r="B27" s="39" t="str">
        <f>'дояры 1-2 гр (2)'!G4</f>
        <v>Еремкин Игорь</v>
      </c>
      <c r="C27" s="135" t="s">
        <v>116</v>
      </c>
      <c r="D27" s="126" t="s">
        <v>859</v>
      </c>
      <c r="E27" s="40">
        <v>66</v>
      </c>
      <c r="F27" s="6">
        <f t="shared" si="0"/>
        <v>99</v>
      </c>
      <c r="G27" s="40">
        <v>29.36</v>
      </c>
      <c r="H27" s="6">
        <v>57</v>
      </c>
      <c r="I27" s="40">
        <v>12</v>
      </c>
      <c r="J27" s="6">
        <v>55</v>
      </c>
      <c r="K27" s="6">
        <f t="shared" si="1"/>
        <v>211</v>
      </c>
      <c r="L27" s="25"/>
    </row>
    <row r="28" spans="1:12" ht="12.75">
      <c r="A28" s="40">
        <v>21</v>
      </c>
      <c r="B28" s="1" t="str">
        <f>'дояры 1-2 гр (2)'!G108</f>
        <v>Саакян Артур</v>
      </c>
      <c r="C28" s="61" t="s">
        <v>256</v>
      </c>
      <c r="D28" s="119" t="s">
        <v>855</v>
      </c>
      <c r="E28" s="40">
        <v>55</v>
      </c>
      <c r="F28" s="6">
        <f t="shared" si="0"/>
        <v>82.5</v>
      </c>
      <c r="G28" s="2">
        <v>23.52</v>
      </c>
      <c r="H28" s="6">
        <v>63</v>
      </c>
      <c r="I28" s="2">
        <v>18</v>
      </c>
      <c r="J28" s="6">
        <v>65</v>
      </c>
      <c r="K28" s="6">
        <f t="shared" si="1"/>
        <v>210.5</v>
      </c>
      <c r="L28" s="1"/>
    </row>
    <row r="29" spans="1:12" ht="12.75">
      <c r="A29" s="2">
        <v>22</v>
      </c>
      <c r="B29" s="36" t="s">
        <v>170</v>
      </c>
      <c r="C29" s="36" t="s">
        <v>44</v>
      </c>
      <c r="D29" s="119" t="s">
        <v>836</v>
      </c>
      <c r="E29" s="40">
        <v>67</v>
      </c>
      <c r="F29" s="6">
        <f t="shared" si="0"/>
        <v>100.5</v>
      </c>
      <c r="G29" s="40">
        <v>0</v>
      </c>
      <c r="H29" s="6">
        <v>0</v>
      </c>
      <c r="I29" s="2">
        <v>27</v>
      </c>
      <c r="J29" s="6">
        <v>108</v>
      </c>
      <c r="K29" s="6">
        <f t="shared" si="1"/>
        <v>208.5</v>
      </c>
      <c r="L29" s="1"/>
    </row>
    <row r="30" spans="1:12" ht="12.75">
      <c r="A30" s="2">
        <v>23</v>
      </c>
      <c r="B30" s="39" t="str">
        <f>'дояры 1-2 гр (2)'!G42</f>
        <v>Асанин Алексей</v>
      </c>
      <c r="C30" s="135" t="s">
        <v>191</v>
      </c>
      <c r="D30" s="126" t="s">
        <v>841</v>
      </c>
      <c r="E30" s="40">
        <v>51</v>
      </c>
      <c r="F30" s="6">
        <f t="shared" si="0"/>
        <v>76.5</v>
      </c>
      <c r="G30" s="40">
        <v>24.38</v>
      </c>
      <c r="H30" s="6">
        <v>62</v>
      </c>
      <c r="I30" s="40">
        <v>18</v>
      </c>
      <c r="J30" s="6">
        <v>69</v>
      </c>
      <c r="K30" s="6">
        <f t="shared" si="1"/>
        <v>207.5</v>
      </c>
      <c r="L30" s="25"/>
    </row>
    <row r="31" spans="1:12" ht="12.75">
      <c r="A31" s="2">
        <v>24</v>
      </c>
      <c r="B31" s="36" t="str">
        <f>'дояры 1-2 гр (2)'!B81</f>
        <v>Степанов Василий</v>
      </c>
      <c r="C31" s="61" t="s">
        <v>243</v>
      </c>
      <c r="D31" s="119" t="s">
        <v>847</v>
      </c>
      <c r="E31" s="40">
        <v>61</v>
      </c>
      <c r="F31" s="6">
        <f t="shared" si="0"/>
        <v>91.5</v>
      </c>
      <c r="G31" s="2">
        <v>37.1</v>
      </c>
      <c r="H31" s="6">
        <v>54</v>
      </c>
      <c r="I31" s="2">
        <v>12</v>
      </c>
      <c r="J31" s="6">
        <v>55</v>
      </c>
      <c r="K31" s="6">
        <f t="shared" si="1"/>
        <v>200.5</v>
      </c>
      <c r="L31" s="1"/>
    </row>
    <row r="32" spans="1:12" ht="12.75">
      <c r="A32" s="2">
        <v>25</v>
      </c>
      <c r="B32" s="36" t="str">
        <f>'дояры 1-2 гр (2)'!G82</f>
        <v>Саплин Вадим</v>
      </c>
      <c r="C32" s="61" t="s">
        <v>179</v>
      </c>
      <c r="D32" s="119" t="s">
        <v>850</v>
      </c>
      <c r="E32" s="40">
        <v>52</v>
      </c>
      <c r="F32" s="6">
        <f t="shared" si="0"/>
        <v>78</v>
      </c>
      <c r="G32" s="2">
        <v>22.35</v>
      </c>
      <c r="H32" s="6">
        <v>65</v>
      </c>
      <c r="I32" s="2">
        <v>11</v>
      </c>
      <c r="J32" s="6">
        <v>50</v>
      </c>
      <c r="K32" s="6">
        <f t="shared" si="1"/>
        <v>193</v>
      </c>
      <c r="L32" s="1"/>
    </row>
    <row r="33" spans="1:12" ht="12.75">
      <c r="A33" s="35">
        <v>26</v>
      </c>
      <c r="B33" s="39" t="str">
        <f>'дояры 1-2 гр (2)'!G68</f>
        <v>Русаков Михаил</v>
      </c>
      <c r="C33" s="135" t="s">
        <v>41</v>
      </c>
      <c r="D33" s="119" t="s">
        <v>846</v>
      </c>
      <c r="E33" s="40">
        <v>54</v>
      </c>
      <c r="F33" s="6">
        <f t="shared" si="0"/>
        <v>81</v>
      </c>
      <c r="G33" s="2">
        <v>27.22</v>
      </c>
      <c r="H33" s="6">
        <v>59</v>
      </c>
      <c r="I33" s="2">
        <v>11</v>
      </c>
      <c r="J33" s="6">
        <v>50</v>
      </c>
      <c r="K33" s="6">
        <f t="shared" si="1"/>
        <v>190</v>
      </c>
      <c r="L33" s="1"/>
    </row>
    <row r="34" spans="1:12" ht="12.75">
      <c r="A34" s="40">
        <v>27</v>
      </c>
      <c r="B34" s="36" t="str">
        <f>'дояры 1-2 гр (2)'!B83</f>
        <v>Усков Николай</v>
      </c>
      <c r="C34" s="61" t="s">
        <v>243</v>
      </c>
      <c r="D34" s="119" t="s">
        <v>869</v>
      </c>
      <c r="E34" s="40">
        <v>51</v>
      </c>
      <c r="F34" s="6">
        <f t="shared" si="0"/>
        <v>76.5</v>
      </c>
      <c r="G34" s="2">
        <v>38.5</v>
      </c>
      <c r="H34" s="6">
        <v>53</v>
      </c>
      <c r="I34" s="2">
        <v>12</v>
      </c>
      <c r="J34" s="6">
        <v>55</v>
      </c>
      <c r="K34" s="6">
        <f t="shared" si="1"/>
        <v>184.5</v>
      </c>
      <c r="L34" s="1"/>
    </row>
    <row r="35" spans="1:12" ht="12.75">
      <c r="A35" s="2">
        <v>28</v>
      </c>
      <c r="B35" s="39" t="str">
        <f>'дояры 1-2 гр (2)'!G43</f>
        <v>Сазнов Александр</v>
      </c>
      <c r="C35" s="135" t="s">
        <v>191</v>
      </c>
      <c r="D35" s="126" t="s">
        <v>840</v>
      </c>
      <c r="E35" s="40">
        <v>72</v>
      </c>
      <c r="F35" s="6">
        <f t="shared" si="0"/>
        <v>108</v>
      </c>
      <c r="G35" s="40">
        <v>0</v>
      </c>
      <c r="H35" s="6"/>
      <c r="I35" s="40">
        <v>18</v>
      </c>
      <c r="J35" s="6">
        <v>69</v>
      </c>
      <c r="K35" s="6">
        <f t="shared" si="1"/>
        <v>177</v>
      </c>
      <c r="L35" s="25"/>
    </row>
    <row r="36" spans="1:12" ht="12.75">
      <c r="A36" s="2">
        <v>29</v>
      </c>
      <c r="B36" s="39" t="str">
        <f>'дояры 1-2 гр (2)'!B57</f>
        <v>Кудряков Ильдар</v>
      </c>
      <c r="C36" s="135" t="s">
        <v>35</v>
      </c>
      <c r="D36" s="119" t="s">
        <v>845</v>
      </c>
      <c r="E36" s="40">
        <v>79</v>
      </c>
      <c r="F36" s="6">
        <f t="shared" si="0"/>
        <v>118.5</v>
      </c>
      <c r="G36" s="2">
        <v>0</v>
      </c>
      <c r="H36" s="6"/>
      <c r="I36" s="2">
        <v>7</v>
      </c>
      <c r="J36" s="6">
        <v>48</v>
      </c>
      <c r="K36" s="6">
        <f t="shared" si="1"/>
        <v>166.5</v>
      </c>
      <c r="L36" s="1"/>
    </row>
    <row r="37" spans="1:12" ht="12.75">
      <c r="A37" s="2">
        <v>30</v>
      </c>
      <c r="B37" s="39" t="str">
        <f>'дояры 1-2 гр (2)'!B55</f>
        <v>Дасаев Рифат</v>
      </c>
      <c r="C37" s="135" t="s">
        <v>35</v>
      </c>
      <c r="D37" s="126" t="s">
        <v>843</v>
      </c>
      <c r="E37" s="40">
        <v>56</v>
      </c>
      <c r="F37" s="6">
        <f t="shared" si="0"/>
        <v>84</v>
      </c>
      <c r="G37" s="40">
        <v>0</v>
      </c>
      <c r="H37" s="6"/>
      <c r="I37" s="40">
        <v>20</v>
      </c>
      <c r="J37" s="6">
        <v>82</v>
      </c>
      <c r="K37" s="6">
        <f t="shared" si="1"/>
        <v>166</v>
      </c>
      <c r="L37" s="25"/>
    </row>
    <row r="38" spans="1:12" ht="12.75">
      <c r="A38" s="2">
        <v>31</v>
      </c>
      <c r="B38" s="36" t="str">
        <f>'дояры 1-2 гр (2)'!B82</f>
        <v>Пучков Александр</v>
      </c>
      <c r="C38" s="61" t="s">
        <v>243</v>
      </c>
      <c r="D38" s="119" t="s">
        <v>870</v>
      </c>
      <c r="E38" s="40">
        <v>53</v>
      </c>
      <c r="F38" s="6">
        <f t="shared" si="0"/>
        <v>79.5</v>
      </c>
      <c r="G38" s="2">
        <v>49.08</v>
      </c>
      <c r="H38" s="6">
        <v>52</v>
      </c>
      <c r="I38" s="2">
        <v>0</v>
      </c>
      <c r="J38" s="6">
        <v>0</v>
      </c>
      <c r="K38" s="6">
        <f t="shared" si="1"/>
        <v>131.5</v>
      </c>
      <c r="L38" s="1"/>
    </row>
    <row r="39" spans="1:12" ht="12.75">
      <c r="A39" s="35">
        <v>32</v>
      </c>
      <c r="B39" s="1" t="str">
        <f>'дояры 1-2 гр (2)'!B107</f>
        <v>Антошкин Дмитрий</v>
      </c>
      <c r="C39" s="61" t="s">
        <v>265</v>
      </c>
      <c r="D39" s="119" t="s">
        <v>776</v>
      </c>
      <c r="E39" s="40">
        <v>0</v>
      </c>
      <c r="F39" s="6">
        <f t="shared" si="0"/>
        <v>0</v>
      </c>
      <c r="G39" s="2">
        <v>26.06</v>
      </c>
      <c r="H39" s="6">
        <v>60</v>
      </c>
      <c r="I39" s="2">
        <v>16</v>
      </c>
      <c r="J39" s="6">
        <v>60</v>
      </c>
      <c r="K39" s="6">
        <f t="shared" si="1"/>
        <v>120</v>
      </c>
      <c r="L39" s="1"/>
    </row>
    <row r="40" spans="1:12" ht="12.75">
      <c r="A40" s="40">
        <v>33</v>
      </c>
      <c r="B40" s="36" t="s">
        <v>660</v>
      </c>
      <c r="C40" s="36" t="s">
        <v>219</v>
      </c>
      <c r="D40" s="127"/>
      <c r="E40" s="40">
        <v>0</v>
      </c>
      <c r="F40" s="6">
        <f t="shared" si="0"/>
        <v>0</v>
      </c>
      <c r="G40" s="40">
        <v>0</v>
      </c>
      <c r="H40" s="6">
        <v>0</v>
      </c>
      <c r="I40" s="2">
        <v>17</v>
      </c>
      <c r="J40" s="6">
        <v>64</v>
      </c>
      <c r="K40" s="6">
        <f t="shared" si="1"/>
        <v>64</v>
      </c>
      <c r="L40" s="1"/>
    </row>
    <row r="41" spans="1:12" ht="12.75">
      <c r="A41" s="2">
        <v>34</v>
      </c>
      <c r="B41" s="36" t="s">
        <v>223</v>
      </c>
      <c r="C41" s="36" t="s">
        <v>219</v>
      </c>
      <c r="D41" s="127"/>
      <c r="E41" s="40">
        <v>0</v>
      </c>
      <c r="F41" s="6">
        <f t="shared" si="0"/>
        <v>0</v>
      </c>
      <c r="G41" s="40">
        <v>0</v>
      </c>
      <c r="H41" s="6">
        <v>0</v>
      </c>
      <c r="I41" s="2">
        <v>16</v>
      </c>
      <c r="J41" s="6">
        <v>60</v>
      </c>
      <c r="K41" s="6">
        <f t="shared" si="1"/>
        <v>60</v>
      </c>
      <c r="L41" s="1"/>
    </row>
    <row r="42" spans="1:12" ht="12.75">
      <c r="A42" s="2">
        <v>35</v>
      </c>
      <c r="B42" s="36" t="s">
        <v>661</v>
      </c>
      <c r="C42" s="36" t="s">
        <v>219</v>
      </c>
      <c r="D42" s="127"/>
      <c r="E42" s="40">
        <v>0</v>
      </c>
      <c r="F42" s="6">
        <f t="shared" si="0"/>
        <v>0</v>
      </c>
      <c r="G42" s="40">
        <v>0</v>
      </c>
      <c r="H42" s="6">
        <v>0</v>
      </c>
      <c r="I42" s="2">
        <v>14</v>
      </c>
      <c r="J42" s="6">
        <v>56</v>
      </c>
      <c r="K42" s="6">
        <f t="shared" si="1"/>
        <v>56</v>
      </c>
      <c r="L42" s="1"/>
    </row>
  </sheetData>
  <sheetProtection/>
  <mergeCells count="13">
    <mergeCell ref="G5:G6"/>
    <mergeCell ref="H5:H6"/>
    <mergeCell ref="I5:I6"/>
    <mergeCell ref="J5:J6"/>
    <mergeCell ref="K5:K6"/>
    <mergeCell ref="L5:L6"/>
    <mergeCell ref="A1:L1"/>
    <mergeCell ref="C2:K2"/>
    <mergeCell ref="A5:A6"/>
    <mergeCell ref="B5:B6"/>
    <mergeCell ref="C5:C6"/>
    <mergeCell ref="D5:E6"/>
    <mergeCell ref="F5:F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70"/>
  <sheetViews>
    <sheetView zoomScalePageLayoutView="0" workbookViewId="0" topLeftCell="A1">
      <selection activeCell="A2" sqref="A2:I121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1.00390625" style="0" customWidth="1"/>
    <col min="4" max="4" width="18.421875" style="0" hidden="1" customWidth="1"/>
    <col min="5" max="5" width="13.7109375" style="0" customWidth="1"/>
    <col min="6" max="6" width="10.421875" style="0" customWidth="1"/>
    <col min="7" max="7" width="11.421875" style="0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8" ht="12.75">
      <c r="B3" s="209" t="s">
        <v>708</v>
      </c>
      <c r="C3" s="210"/>
      <c r="D3" s="210"/>
      <c r="E3" s="210"/>
      <c r="F3" s="210"/>
      <c r="G3" s="210"/>
      <c r="H3" s="210"/>
    </row>
    <row r="4" spans="2:7" ht="15.75">
      <c r="B4" s="12"/>
      <c r="C4" s="12"/>
      <c r="D4" s="13"/>
      <c r="E4" s="13"/>
      <c r="G4" s="13"/>
    </row>
    <row r="5" spans="2:7" ht="15.75">
      <c r="B5" s="12"/>
      <c r="C5" s="12"/>
      <c r="D5" s="13" t="s">
        <v>99</v>
      </c>
      <c r="E5" s="13" t="s">
        <v>709</v>
      </c>
      <c r="G5" s="13"/>
    </row>
    <row r="6" spans="4:7" ht="12.75">
      <c r="D6" s="80" t="s">
        <v>40</v>
      </c>
      <c r="E6" s="80"/>
      <c r="G6" s="96">
        <v>40601</v>
      </c>
    </row>
    <row r="8" spans="1:8" ht="12.75" customHeight="1">
      <c r="A8" s="207" t="s">
        <v>79</v>
      </c>
      <c r="B8" s="200" t="s">
        <v>36</v>
      </c>
      <c r="C8" s="200" t="s">
        <v>32</v>
      </c>
      <c r="D8" s="200" t="s">
        <v>37</v>
      </c>
      <c r="E8" s="207" t="s">
        <v>101</v>
      </c>
      <c r="F8" s="207" t="s">
        <v>100</v>
      </c>
      <c r="G8" s="226" t="s">
        <v>38</v>
      </c>
      <c r="H8" s="200" t="s">
        <v>29</v>
      </c>
    </row>
    <row r="9" spans="1:8" ht="12.75">
      <c r="A9" s="212"/>
      <c r="B9" s="200"/>
      <c r="C9" s="200"/>
      <c r="D9" s="200"/>
      <c r="E9" s="212"/>
      <c r="F9" s="208"/>
      <c r="G9" s="208"/>
      <c r="H9" s="200"/>
    </row>
    <row r="10" spans="1:8" ht="12.75">
      <c r="A10" s="47"/>
      <c r="B10" s="46"/>
      <c r="C10" s="46"/>
      <c r="D10" s="46"/>
      <c r="E10" s="47"/>
      <c r="F10" s="147"/>
      <c r="G10" s="147"/>
      <c r="H10" s="46"/>
    </row>
    <row r="11" ht="12.75">
      <c r="A11" s="1"/>
    </row>
    <row r="12" spans="1:8" ht="12.75" hidden="1">
      <c r="A12" s="1"/>
      <c r="B12" s="2">
        <v>41</v>
      </c>
      <c r="C12" s="36" t="s">
        <v>143</v>
      </c>
      <c r="D12" s="2"/>
      <c r="E12" s="100">
        <v>0</v>
      </c>
      <c r="F12" s="101">
        <v>0</v>
      </c>
      <c r="G12" s="100">
        <f aca="true" t="shared" si="0" ref="G12:G43">E12-F12</f>
        <v>0</v>
      </c>
      <c r="H12" s="3"/>
    </row>
    <row r="13" spans="1:8" ht="12.75" hidden="1">
      <c r="A13" s="1"/>
      <c r="B13" s="2">
        <v>41</v>
      </c>
      <c r="C13" s="36" t="s">
        <v>141</v>
      </c>
      <c r="D13" s="2"/>
      <c r="E13" s="100">
        <v>0</v>
      </c>
      <c r="F13" s="101">
        <v>0</v>
      </c>
      <c r="G13" s="100">
        <f t="shared" si="0"/>
        <v>0</v>
      </c>
      <c r="H13" s="3"/>
    </row>
    <row r="14" spans="1:8" ht="12.75" hidden="1">
      <c r="A14" s="1"/>
      <c r="B14" s="2">
        <v>41</v>
      </c>
      <c r="C14" s="36" t="s">
        <v>287</v>
      </c>
      <c r="D14" s="2"/>
      <c r="E14" s="100">
        <v>0</v>
      </c>
      <c r="F14" s="101">
        <v>0</v>
      </c>
      <c r="G14" s="100">
        <f t="shared" si="0"/>
        <v>0</v>
      </c>
      <c r="H14" s="3"/>
    </row>
    <row r="15" spans="1:8" ht="12.75" hidden="1">
      <c r="A15" s="1"/>
      <c r="B15" s="2">
        <v>41</v>
      </c>
      <c r="C15" s="36" t="s">
        <v>298</v>
      </c>
      <c r="D15" s="2"/>
      <c r="E15" s="100">
        <v>0</v>
      </c>
      <c r="F15" s="101">
        <v>0</v>
      </c>
      <c r="G15" s="100">
        <f t="shared" si="0"/>
        <v>0</v>
      </c>
      <c r="H15" s="3"/>
    </row>
    <row r="16" spans="1:8" ht="12.75" hidden="1">
      <c r="A16" s="1"/>
      <c r="B16" s="2">
        <v>57</v>
      </c>
      <c r="C16" s="4" t="s">
        <v>284</v>
      </c>
      <c r="D16" s="2"/>
      <c r="E16" s="100">
        <v>0</v>
      </c>
      <c r="F16" s="101">
        <v>0</v>
      </c>
      <c r="G16" s="100">
        <f t="shared" si="0"/>
        <v>0</v>
      </c>
      <c r="H16" s="3">
        <v>0</v>
      </c>
    </row>
    <row r="17" spans="1:8" ht="12.75" hidden="1">
      <c r="A17" s="1"/>
      <c r="B17" s="2">
        <v>42</v>
      </c>
      <c r="C17" s="36" t="s">
        <v>174</v>
      </c>
      <c r="D17" s="2"/>
      <c r="E17" s="100">
        <v>0</v>
      </c>
      <c r="F17" s="101">
        <v>0</v>
      </c>
      <c r="G17" s="100">
        <f t="shared" si="0"/>
        <v>0</v>
      </c>
      <c r="H17" s="3"/>
    </row>
    <row r="18" spans="1:8" ht="12.75" hidden="1">
      <c r="A18" s="1"/>
      <c r="B18" s="2">
        <v>42</v>
      </c>
      <c r="C18" s="36" t="s">
        <v>334</v>
      </c>
      <c r="D18" s="2"/>
      <c r="E18" s="100">
        <v>0</v>
      </c>
      <c r="F18" s="101">
        <v>0</v>
      </c>
      <c r="G18" s="100">
        <f t="shared" si="0"/>
        <v>0</v>
      </c>
      <c r="H18" s="3"/>
    </row>
    <row r="19" spans="1:8" ht="12.75" hidden="1">
      <c r="A19" s="1"/>
      <c r="B19" s="2">
        <v>42</v>
      </c>
      <c r="C19" s="36" t="s">
        <v>429</v>
      </c>
      <c r="D19" s="2"/>
      <c r="E19" s="100">
        <v>0</v>
      </c>
      <c r="F19" s="101">
        <v>0</v>
      </c>
      <c r="G19" s="100">
        <f t="shared" si="0"/>
        <v>0</v>
      </c>
      <c r="H19" s="3"/>
    </row>
    <row r="20" spans="1:8" ht="12.75" hidden="1">
      <c r="A20" s="1"/>
      <c r="B20" s="2">
        <v>42</v>
      </c>
      <c r="C20" s="36" t="s">
        <v>176</v>
      </c>
      <c r="D20" s="2"/>
      <c r="E20" s="100">
        <v>0</v>
      </c>
      <c r="F20" s="101">
        <v>0</v>
      </c>
      <c r="G20" s="100">
        <f t="shared" si="0"/>
        <v>0</v>
      </c>
      <c r="H20" s="3"/>
    </row>
    <row r="21" spans="1:8" ht="12.75" hidden="1">
      <c r="A21" s="1"/>
      <c r="B21" s="2">
        <v>58</v>
      </c>
      <c r="C21" s="4" t="s">
        <v>43</v>
      </c>
      <c r="D21" s="2"/>
      <c r="E21" s="100">
        <v>0</v>
      </c>
      <c r="F21" s="101">
        <v>0</v>
      </c>
      <c r="G21" s="100">
        <f t="shared" si="0"/>
        <v>0</v>
      </c>
      <c r="H21" s="3">
        <v>0</v>
      </c>
    </row>
    <row r="22" spans="1:8" ht="12.75" hidden="1">
      <c r="A22" s="1"/>
      <c r="B22" s="2">
        <v>43</v>
      </c>
      <c r="C22" s="36" t="s">
        <v>206</v>
      </c>
      <c r="D22" s="2"/>
      <c r="E22" s="100">
        <v>0</v>
      </c>
      <c r="F22" s="101">
        <v>0</v>
      </c>
      <c r="G22" s="100">
        <f t="shared" si="0"/>
        <v>0</v>
      </c>
      <c r="H22" s="3"/>
    </row>
    <row r="23" spans="1:8" ht="12.75" hidden="1">
      <c r="A23" s="1"/>
      <c r="B23" s="2">
        <v>43</v>
      </c>
      <c r="C23" s="36" t="s">
        <v>211</v>
      </c>
      <c r="D23" s="2"/>
      <c r="E23" s="100">
        <v>0</v>
      </c>
      <c r="F23" s="101">
        <v>0</v>
      </c>
      <c r="G23" s="100">
        <f t="shared" si="0"/>
        <v>0</v>
      </c>
      <c r="H23" s="3"/>
    </row>
    <row r="24" spans="1:8" ht="12.75" hidden="1">
      <c r="A24" s="1"/>
      <c r="B24" s="2">
        <v>43</v>
      </c>
      <c r="C24" s="36" t="s">
        <v>279</v>
      </c>
      <c r="D24" s="2"/>
      <c r="E24" s="100">
        <v>0</v>
      </c>
      <c r="F24" s="101">
        <v>0</v>
      </c>
      <c r="G24" s="100">
        <f t="shared" si="0"/>
        <v>0</v>
      </c>
      <c r="H24" s="3"/>
    </row>
    <row r="25" spans="1:8" ht="12.75" hidden="1">
      <c r="A25" s="1"/>
      <c r="B25" s="2">
        <v>43</v>
      </c>
      <c r="C25" s="36" t="s">
        <v>299</v>
      </c>
      <c r="D25" s="2"/>
      <c r="E25" s="100">
        <v>0</v>
      </c>
      <c r="F25" s="101">
        <v>0</v>
      </c>
      <c r="G25" s="100">
        <f t="shared" si="0"/>
        <v>0</v>
      </c>
      <c r="H25" s="3"/>
    </row>
    <row r="26" spans="1:9" ht="12.75">
      <c r="A26" s="1"/>
      <c r="B26" s="2">
        <v>63</v>
      </c>
      <c r="C26" s="4" t="s">
        <v>182</v>
      </c>
      <c r="D26" s="2"/>
      <c r="E26" s="100">
        <v>0.035925925925925924</v>
      </c>
      <c r="F26" s="101">
        <v>0</v>
      </c>
      <c r="G26" s="100">
        <f t="shared" si="0"/>
        <v>0.035925925925925924</v>
      </c>
      <c r="H26" s="3">
        <v>1</v>
      </c>
      <c r="I26">
        <v>120</v>
      </c>
    </row>
    <row r="27" spans="1:8" ht="12.75" hidden="1">
      <c r="A27" s="1"/>
      <c r="B27" s="2">
        <v>44</v>
      </c>
      <c r="C27" s="36" t="s">
        <v>321</v>
      </c>
      <c r="D27" s="2"/>
      <c r="E27" s="100">
        <v>0</v>
      </c>
      <c r="F27" s="101">
        <v>0</v>
      </c>
      <c r="G27" s="100">
        <f t="shared" si="0"/>
        <v>0</v>
      </c>
      <c r="H27" s="3"/>
    </row>
    <row r="28" spans="1:8" ht="12.75" hidden="1">
      <c r="A28" s="1"/>
      <c r="B28" s="2">
        <v>44</v>
      </c>
      <c r="C28" s="36" t="s">
        <v>483</v>
      </c>
      <c r="D28" s="2"/>
      <c r="E28" s="100">
        <v>0</v>
      </c>
      <c r="F28" s="101">
        <v>0</v>
      </c>
      <c r="G28" s="100">
        <f t="shared" si="0"/>
        <v>0</v>
      </c>
      <c r="H28" s="3"/>
    </row>
    <row r="29" spans="1:8" ht="12.75" hidden="1">
      <c r="A29" s="1"/>
      <c r="B29" s="2">
        <v>44</v>
      </c>
      <c r="C29" s="36" t="s">
        <v>281</v>
      </c>
      <c r="D29" s="2"/>
      <c r="E29" s="100">
        <v>0</v>
      </c>
      <c r="F29" s="101">
        <v>0</v>
      </c>
      <c r="G29" s="100">
        <f t="shared" si="0"/>
        <v>0</v>
      </c>
      <c r="H29" s="3"/>
    </row>
    <row r="30" spans="1:8" ht="12.75" hidden="1">
      <c r="A30" s="1"/>
      <c r="B30" s="2">
        <v>44</v>
      </c>
      <c r="C30" s="36" t="s">
        <v>293</v>
      </c>
      <c r="D30" s="2"/>
      <c r="E30" s="100">
        <v>0</v>
      </c>
      <c r="F30" s="101">
        <v>0</v>
      </c>
      <c r="G30" s="100">
        <f t="shared" si="0"/>
        <v>0</v>
      </c>
      <c r="H30" s="3"/>
    </row>
    <row r="31" spans="1:9" ht="12.75">
      <c r="A31" s="1"/>
      <c r="B31" s="2">
        <v>46</v>
      </c>
      <c r="C31" s="4" t="s">
        <v>33</v>
      </c>
      <c r="D31" s="2"/>
      <c r="E31" s="100">
        <v>0.03722222222222222</v>
      </c>
      <c r="F31" s="101">
        <v>0</v>
      </c>
      <c r="G31" s="100">
        <f t="shared" si="0"/>
        <v>0.03722222222222222</v>
      </c>
      <c r="H31" s="3">
        <v>2</v>
      </c>
      <c r="I31">
        <v>108</v>
      </c>
    </row>
    <row r="32" spans="1:8" ht="12.75" hidden="1">
      <c r="A32" s="1"/>
      <c r="B32" s="2">
        <v>45</v>
      </c>
      <c r="C32" s="36" t="s">
        <v>484</v>
      </c>
      <c r="D32" s="2"/>
      <c r="E32" s="100">
        <v>0</v>
      </c>
      <c r="F32" s="101">
        <v>0</v>
      </c>
      <c r="G32" s="100">
        <f t="shared" si="0"/>
        <v>0</v>
      </c>
      <c r="H32" s="3"/>
    </row>
    <row r="33" spans="1:8" ht="12.75" hidden="1">
      <c r="A33" s="1"/>
      <c r="B33" s="2">
        <v>45</v>
      </c>
      <c r="C33" s="36" t="s">
        <v>266</v>
      </c>
      <c r="D33" s="2"/>
      <c r="E33" s="100">
        <v>0</v>
      </c>
      <c r="F33" s="101">
        <v>0</v>
      </c>
      <c r="G33" s="100">
        <f t="shared" si="0"/>
        <v>0</v>
      </c>
      <c r="H33" s="3"/>
    </row>
    <row r="34" spans="1:8" ht="12.75" hidden="1">
      <c r="A34" s="1"/>
      <c r="B34" s="2">
        <v>45</v>
      </c>
      <c r="C34" s="36" t="s">
        <v>305</v>
      </c>
      <c r="D34" s="2"/>
      <c r="E34" s="100">
        <v>0</v>
      </c>
      <c r="F34" s="101">
        <v>0</v>
      </c>
      <c r="G34" s="100">
        <f t="shared" si="0"/>
        <v>0</v>
      </c>
      <c r="H34" s="3"/>
    </row>
    <row r="35" spans="1:8" ht="12.75" hidden="1">
      <c r="A35" s="1"/>
      <c r="B35" s="2">
        <v>45</v>
      </c>
      <c r="C35" s="36" t="s">
        <v>268</v>
      </c>
      <c r="D35" s="2"/>
      <c r="E35" s="100">
        <v>0</v>
      </c>
      <c r="F35" s="101">
        <v>0</v>
      </c>
      <c r="G35" s="100">
        <f t="shared" si="0"/>
        <v>0</v>
      </c>
      <c r="H35" s="3"/>
    </row>
    <row r="36" spans="1:9" ht="12.75">
      <c r="A36" s="1"/>
      <c r="B36" s="2">
        <v>59</v>
      </c>
      <c r="C36" s="4" t="s">
        <v>44</v>
      </c>
      <c r="D36" s="2"/>
      <c r="E36" s="100">
        <v>0.03760416666666667</v>
      </c>
      <c r="F36" s="101">
        <v>0</v>
      </c>
      <c r="G36" s="100">
        <f t="shared" si="0"/>
        <v>0.03760416666666667</v>
      </c>
      <c r="H36" s="3">
        <v>3</v>
      </c>
      <c r="I36">
        <v>98</v>
      </c>
    </row>
    <row r="37" spans="1:8" ht="12.75" hidden="1">
      <c r="A37" s="1"/>
      <c r="B37" s="2">
        <v>46</v>
      </c>
      <c r="C37" s="36" t="s">
        <v>485</v>
      </c>
      <c r="D37" s="2"/>
      <c r="E37" s="100">
        <v>0</v>
      </c>
      <c r="F37" s="101">
        <v>0</v>
      </c>
      <c r="G37" s="100">
        <f t="shared" si="0"/>
        <v>0</v>
      </c>
      <c r="H37" s="3"/>
    </row>
    <row r="38" spans="1:8" ht="12.75" hidden="1">
      <c r="A38" s="1"/>
      <c r="B38" s="2">
        <v>46</v>
      </c>
      <c r="C38" s="36" t="s">
        <v>259</v>
      </c>
      <c r="D38" s="2"/>
      <c r="E38" s="100">
        <v>0</v>
      </c>
      <c r="F38" s="101">
        <v>0</v>
      </c>
      <c r="G38" s="100">
        <f t="shared" si="0"/>
        <v>0</v>
      </c>
      <c r="H38" s="3"/>
    </row>
    <row r="39" spans="1:8" ht="12.75" hidden="1">
      <c r="A39" s="1"/>
      <c r="B39" s="2">
        <v>46</v>
      </c>
      <c r="C39" s="36" t="s">
        <v>260</v>
      </c>
      <c r="D39" s="2"/>
      <c r="E39" s="100">
        <v>0</v>
      </c>
      <c r="F39" s="101">
        <v>0</v>
      </c>
      <c r="G39" s="100">
        <f t="shared" si="0"/>
        <v>0</v>
      </c>
      <c r="H39" s="3"/>
    </row>
    <row r="40" spans="1:8" ht="12.75" hidden="1">
      <c r="A40" s="1"/>
      <c r="B40" s="2">
        <v>46</v>
      </c>
      <c r="C40" s="36" t="s">
        <v>295</v>
      </c>
      <c r="D40" s="2"/>
      <c r="E40" s="100">
        <v>0</v>
      </c>
      <c r="F40" s="101">
        <v>0</v>
      </c>
      <c r="G40" s="100">
        <f t="shared" si="0"/>
        <v>0</v>
      </c>
      <c r="H40" s="3"/>
    </row>
    <row r="41" spans="1:9" ht="12.75">
      <c r="A41" s="1"/>
      <c r="B41" s="2">
        <v>50</v>
      </c>
      <c r="C41" s="4" t="s">
        <v>238</v>
      </c>
      <c r="D41" s="2"/>
      <c r="E41" s="100">
        <v>0.03774305555555556</v>
      </c>
      <c r="F41" s="101">
        <v>0</v>
      </c>
      <c r="G41" s="100">
        <f t="shared" si="0"/>
        <v>0.03774305555555556</v>
      </c>
      <c r="H41" s="3">
        <v>4</v>
      </c>
      <c r="I41">
        <v>90</v>
      </c>
    </row>
    <row r="42" spans="1:8" ht="12.75" hidden="1">
      <c r="A42" s="1"/>
      <c r="B42" s="2">
        <v>47</v>
      </c>
      <c r="C42" s="36" t="s">
        <v>486</v>
      </c>
      <c r="D42" s="2"/>
      <c r="E42" s="100">
        <v>0</v>
      </c>
      <c r="F42" s="101">
        <v>0</v>
      </c>
      <c r="G42" s="100">
        <f t="shared" si="0"/>
        <v>0</v>
      </c>
      <c r="H42" s="3"/>
    </row>
    <row r="43" spans="1:8" ht="12.75" hidden="1">
      <c r="A43" s="1"/>
      <c r="B43" s="2">
        <v>47</v>
      </c>
      <c r="C43" s="36" t="s">
        <v>324</v>
      </c>
      <c r="D43" s="2"/>
      <c r="E43" s="100">
        <v>0</v>
      </c>
      <c r="F43" s="101">
        <v>0</v>
      </c>
      <c r="G43" s="100">
        <f t="shared" si="0"/>
        <v>0</v>
      </c>
      <c r="H43" s="3"/>
    </row>
    <row r="44" spans="1:8" ht="12.75" hidden="1">
      <c r="A44" s="1"/>
      <c r="B44" s="2">
        <v>47</v>
      </c>
      <c r="C44" s="36" t="s">
        <v>487</v>
      </c>
      <c r="D44" s="2"/>
      <c r="E44" s="100">
        <v>0</v>
      </c>
      <c r="F44" s="101">
        <v>0</v>
      </c>
      <c r="G44" s="100">
        <f aca="true" t="shared" si="1" ref="G44:G75">E44-F44</f>
        <v>0</v>
      </c>
      <c r="H44" s="3"/>
    </row>
    <row r="45" spans="1:8" ht="12.75" hidden="1">
      <c r="A45" s="1"/>
      <c r="B45" s="2">
        <v>47</v>
      </c>
      <c r="C45" s="36" t="s">
        <v>488</v>
      </c>
      <c r="D45" s="2"/>
      <c r="E45" s="100">
        <v>0</v>
      </c>
      <c r="F45" s="101">
        <v>0</v>
      </c>
      <c r="G45" s="100">
        <f t="shared" si="1"/>
        <v>0</v>
      </c>
      <c r="H45" s="3"/>
    </row>
    <row r="46" spans="1:9" ht="12.75">
      <c r="A46" s="1"/>
      <c r="B46" s="2">
        <v>61</v>
      </c>
      <c r="C46" s="4" t="s">
        <v>165</v>
      </c>
      <c r="D46" s="2"/>
      <c r="E46" s="100">
        <v>0.03809027777777778</v>
      </c>
      <c r="F46" s="101">
        <v>0</v>
      </c>
      <c r="G46" s="100">
        <f t="shared" si="1"/>
        <v>0.03809027777777778</v>
      </c>
      <c r="H46" s="3">
        <v>5</v>
      </c>
      <c r="I46">
        <v>85</v>
      </c>
    </row>
    <row r="47" spans="1:8" ht="12.75" hidden="1">
      <c r="A47" s="1"/>
      <c r="B47" s="2">
        <v>48</v>
      </c>
      <c r="C47" s="36" t="s">
        <v>489</v>
      </c>
      <c r="D47" s="2"/>
      <c r="E47" s="100">
        <v>0</v>
      </c>
      <c r="F47" s="101">
        <v>0</v>
      </c>
      <c r="G47" s="100">
        <f t="shared" si="1"/>
        <v>0</v>
      </c>
      <c r="H47" s="3"/>
    </row>
    <row r="48" spans="1:8" ht="12.75" hidden="1">
      <c r="A48" s="1"/>
      <c r="B48" s="2">
        <v>48</v>
      </c>
      <c r="C48" s="36" t="s">
        <v>331</v>
      </c>
      <c r="D48" s="2"/>
      <c r="E48" s="100">
        <v>0</v>
      </c>
      <c r="F48" s="101">
        <v>0</v>
      </c>
      <c r="G48" s="100">
        <f t="shared" si="1"/>
        <v>0</v>
      </c>
      <c r="H48" s="3"/>
    </row>
    <row r="49" spans="1:8" ht="12.75" hidden="1">
      <c r="A49" s="1"/>
      <c r="B49" s="2">
        <v>48</v>
      </c>
      <c r="C49" s="36" t="s">
        <v>138</v>
      </c>
      <c r="D49" s="2"/>
      <c r="E49" s="100">
        <v>0</v>
      </c>
      <c r="F49" s="101">
        <v>0</v>
      </c>
      <c r="G49" s="100">
        <f t="shared" si="1"/>
        <v>0</v>
      </c>
      <c r="H49" s="3"/>
    </row>
    <row r="50" spans="1:8" ht="12.75" hidden="1">
      <c r="A50" s="1"/>
      <c r="B50" s="2">
        <v>48</v>
      </c>
      <c r="C50" s="36" t="s">
        <v>490</v>
      </c>
      <c r="D50" s="2"/>
      <c r="E50" s="100">
        <v>0</v>
      </c>
      <c r="F50" s="101">
        <v>0</v>
      </c>
      <c r="G50" s="100">
        <f t="shared" si="1"/>
        <v>0</v>
      </c>
      <c r="H50" s="3"/>
    </row>
    <row r="51" spans="1:9" ht="12.75">
      <c r="A51" s="1"/>
      <c r="B51" s="2">
        <v>60</v>
      </c>
      <c r="C51" s="4" t="s">
        <v>219</v>
      </c>
      <c r="D51" s="2"/>
      <c r="E51" s="100">
        <v>0.0409375</v>
      </c>
      <c r="F51" s="101">
        <v>0</v>
      </c>
      <c r="G51" s="100">
        <f t="shared" si="1"/>
        <v>0.0409375</v>
      </c>
      <c r="H51" s="3">
        <v>6</v>
      </c>
      <c r="I51">
        <v>82</v>
      </c>
    </row>
    <row r="52" spans="1:8" ht="12.75" hidden="1">
      <c r="A52" s="1"/>
      <c r="B52" s="2">
        <v>49</v>
      </c>
      <c r="C52" s="36" t="s">
        <v>425</v>
      </c>
      <c r="D52" s="2"/>
      <c r="E52" s="100">
        <v>0</v>
      </c>
      <c r="F52" s="101">
        <v>0</v>
      </c>
      <c r="G52" s="100">
        <f t="shared" si="1"/>
        <v>0</v>
      </c>
      <c r="H52" s="3"/>
    </row>
    <row r="53" spans="1:8" ht="12.75" hidden="1">
      <c r="A53" s="1"/>
      <c r="B53" s="2">
        <v>49</v>
      </c>
      <c r="C53" s="36" t="s">
        <v>311</v>
      </c>
      <c r="D53" s="2"/>
      <c r="E53" s="100">
        <v>0</v>
      </c>
      <c r="F53" s="101">
        <v>0</v>
      </c>
      <c r="G53" s="100">
        <f t="shared" si="1"/>
        <v>0</v>
      </c>
      <c r="H53" s="3"/>
    </row>
    <row r="54" spans="1:8" ht="25.5" hidden="1">
      <c r="A54" s="1"/>
      <c r="B54" s="2">
        <v>49</v>
      </c>
      <c r="C54" s="109" t="s">
        <v>292</v>
      </c>
      <c r="D54" s="2"/>
      <c r="E54" s="100">
        <v>0</v>
      </c>
      <c r="F54" s="101">
        <v>0</v>
      </c>
      <c r="G54" s="100">
        <f t="shared" si="1"/>
        <v>0</v>
      </c>
      <c r="H54" s="3"/>
    </row>
    <row r="55" spans="1:8" ht="12.75" hidden="1">
      <c r="A55" s="1"/>
      <c r="B55" s="2">
        <v>49</v>
      </c>
      <c r="C55" s="36" t="s">
        <v>300</v>
      </c>
      <c r="D55" s="2"/>
      <c r="E55" s="100">
        <v>0</v>
      </c>
      <c r="F55" s="101">
        <v>0</v>
      </c>
      <c r="G55" s="100">
        <f t="shared" si="1"/>
        <v>0</v>
      </c>
      <c r="H55" s="3"/>
    </row>
    <row r="56" spans="1:9" ht="12.75">
      <c r="A56" s="1"/>
      <c r="B56" s="2">
        <v>45</v>
      </c>
      <c r="C56" s="86" t="s">
        <v>265</v>
      </c>
      <c r="D56" s="2"/>
      <c r="E56" s="100">
        <v>0.0425462962962963</v>
      </c>
      <c r="F56" s="101">
        <v>0</v>
      </c>
      <c r="G56" s="100">
        <f t="shared" si="1"/>
        <v>0.0425462962962963</v>
      </c>
      <c r="H56" s="3">
        <v>7</v>
      </c>
      <c r="I56">
        <v>79</v>
      </c>
    </row>
    <row r="57" spans="1:8" ht="12.75" hidden="1">
      <c r="A57" s="1"/>
      <c r="B57" s="2">
        <v>50</v>
      </c>
      <c r="C57" s="36" t="s">
        <v>250</v>
      </c>
      <c r="D57" s="2"/>
      <c r="E57" s="100">
        <v>0</v>
      </c>
      <c r="F57" s="101">
        <v>0</v>
      </c>
      <c r="G57" s="100">
        <f t="shared" si="1"/>
        <v>0</v>
      </c>
      <c r="H57" s="3">
        <v>8</v>
      </c>
    </row>
    <row r="58" spans="1:8" ht="12.75" hidden="1">
      <c r="A58" s="1"/>
      <c r="B58" s="2">
        <v>50</v>
      </c>
      <c r="C58" s="36" t="s">
        <v>251</v>
      </c>
      <c r="D58" s="2"/>
      <c r="E58" s="100">
        <v>0</v>
      </c>
      <c r="F58" s="101">
        <v>0</v>
      </c>
      <c r="G58" s="100">
        <f t="shared" si="1"/>
        <v>0</v>
      </c>
      <c r="H58" s="3"/>
    </row>
    <row r="59" spans="1:8" ht="12.75" hidden="1">
      <c r="A59" s="1"/>
      <c r="B59" s="2">
        <v>50</v>
      </c>
      <c r="C59" s="36" t="s">
        <v>491</v>
      </c>
      <c r="D59" s="2"/>
      <c r="E59" s="100">
        <v>0</v>
      </c>
      <c r="F59" s="101">
        <v>0</v>
      </c>
      <c r="G59" s="100">
        <f t="shared" si="1"/>
        <v>0</v>
      </c>
      <c r="H59" s="3"/>
    </row>
    <row r="60" spans="1:8" ht="12.75" hidden="1">
      <c r="A60" s="1"/>
      <c r="B60" s="2">
        <v>50</v>
      </c>
      <c r="C60" s="36" t="s">
        <v>252</v>
      </c>
      <c r="D60" s="2"/>
      <c r="E60" s="100">
        <v>0</v>
      </c>
      <c r="F60" s="101">
        <v>0</v>
      </c>
      <c r="G60" s="100">
        <f t="shared" si="1"/>
        <v>0</v>
      </c>
      <c r="H60" s="3"/>
    </row>
    <row r="61" spans="1:9" ht="12.75">
      <c r="A61" s="1"/>
      <c r="B61" s="2">
        <v>55</v>
      </c>
      <c r="C61" s="4" t="s">
        <v>213</v>
      </c>
      <c r="D61" s="2"/>
      <c r="E61" s="100">
        <v>0.04293981481481481</v>
      </c>
      <c r="F61" s="101">
        <v>0</v>
      </c>
      <c r="G61" s="100">
        <f t="shared" si="1"/>
        <v>0.04293981481481481</v>
      </c>
      <c r="H61" s="3">
        <v>8</v>
      </c>
      <c r="I61">
        <v>76</v>
      </c>
    </row>
    <row r="62" spans="1:8" ht="12.75" hidden="1">
      <c r="A62" s="1"/>
      <c r="B62" s="2">
        <v>51</v>
      </c>
      <c r="C62" s="36" t="s">
        <v>308</v>
      </c>
      <c r="D62" s="2"/>
      <c r="E62" s="100">
        <v>0</v>
      </c>
      <c r="F62" s="101">
        <v>0</v>
      </c>
      <c r="G62" s="100">
        <f t="shared" si="1"/>
        <v>0</v>
      </c>
      <c r="H62" s="3">
        <v>9</v>
      </c>
    </row>
    <row r="63" spans="1:8" ht="12.75" hidden="1">
      <c r="A63" s="1"/>
      <c r="B63" s="2">
        <v>51</v>
      </c>
      <c r="C63" s="36" t="s">
        <v>392</v>
      </c>
      <c r="D63" s="2"/>
      <c r="E63" s="100">
        <v>0</v>
      </c>
      <c r="F63" s="101">
        <v>0</v>
      </c>
      <c r="G63" s="100">
        <f t="shared" si="1"/>
        <v>0</v>
      </c>
      <c r="H63" s="3"/>
    </row>
    <row r="64" spans="1:8" ht="12.75" hidden="1">
      <c r="A64" s="1"/>
      <c r="B64" s="2">
        <v>51</v>
      </c>
      <c r="C64" s="36" t="s">
        <v>296</v>
      </c>
      <c r="D64" s="2"/>
      <c r="E64" s="100">
        <v>0</v>
      </c>
      <c r="F64" s="101">
        <v>0</v>
      </c>
      <c r="G64" s="100">
        <f t="shared" si="1"/>
        <v>0</v>
      </c>
      <c r="H64" s="3"/>
    </row>
    <row r="65" spans="1:8" ht="12.75" hidden="1">
      <c r="A65" s="1"/>
      <c r="B65" s="2">
        <v>51</v>
      </c>
      <c r="C65" s="36" t="s">
        <v>285</v>
      </c>
      <c r="D65" s="2"/>
      <c r="E65" s="100">
        <v>0</v>
      </c>
      <c r="F65" s="101">
        <v>0</v>
      </c>
      <c r="G65" s="100">
        <f t="shared" si="1"/>
        <v>0</v>
      </c>
      <c r="H65" s="3"/>
    </row>
    <row r="66" spans="1:9" ht="12.75">
      <c r="A66" s="1"/>
      <c r="B66" s="2">
        <v>48</v>
      </c>
      <c r="C66" s="4" t="s">
        <v>136</v>
      </c>
      <c r="D66" s="2"/>
      <c r="E66" s="100">
        <v>0.042951388888888886</v>
      </c>
      <c r="F66" s="101">
        <v>0</v>
      </c>
      <c r="G66" s="100">
        <f t="shared" si="1"/>
        <v>0.042951388888888886</v>
      </c>
      <c r="H66" s="3">
        <v>9</v>
      </c>
      <c r="I66">
        <v>74</v>
      </c>
    </row>
    <row r="67" spans="1:8" ht="12.75" hidden="1">
      <c r="A67" s="1"/>
      <c r="B67" s="2">
        <v>52</v>
      </c>
      <c r="C67" s="36" t="s">
        <v>333</v>
      </c>
      <c r="D67" s="2"/>
      <c r="E67" s="100">
        <v>0</v>
      </c>
      <c r="F67" s="101">
        <v>0</v>
      </c>
      <c r="G67" s="100">
        <f t="shared" si="1"/>
        <v>0</v>
      </c>
      <c r="H67" s="3">
        <v>10</v>
      </c>
    </row>
    <row r="68" spans="1:8" ht="12.75" hidden="1">
      <c r="A68" s="1"/>
      <c r="B68" s="2">
        <v>52</v>
      </c>
      <c r="C68" s="36" t="s">
        <v>400</v>
      </c>
      <c r="D68" s="2"/>
      <c r="E68" s="100">
        <v>0</v>
      </c>
      <c r="F68" s="101">
        <v>0</v>
      </c>
      <c r="G68" s="100">
        <f t="shared" si="1"/>
        <v>0</v>
      </c>
      <c r="H68" s="3"/>
    </row>
    <row r="69" spans="1:8" ht="12.75" hidden="1">
      <c r="A69" s="1"/>
      <c r="B69" s="2">
        <v>52</v>
      </c>
      <c r="C69" s="36" t="s">
        <v>297</v>
      </c>
      <c r="D69" s="2"/>
      <c r="E69" s="100">
        <v>0</v>
      </c>
      <c r="F69" s="101">
        <v>0</v>
      </c>
      <c r="G69" s="100">
        <f t="shared" si="1"/>
        <v>0</v>
      </c>
      <c r="H69" s="3"/>
    </row>
    <row r="70" spans="1:9" ht="12.75">
      <c r="A70" s="1"/>
      <c r="B70" s="2">
        <v>49</v>
      </c>
      <c r="C70" s="4" t="s">
        <v>187</v>
      </c>
      <c r="D70" s="2"/>
      <c r="E70" s="100">
        <v>0.04369212962962963</v>
      </c>
      <c r="F70" s="101">
        <v>0</v>
      </c>
      <c r="G70" s="100">
        <f t="shared" si="1"/>
        <v>0.04369212962962963</v>
      </c>
      <c r="H70" s="3">
        <v>10</v>
      </c>
      <c r="I70">
        <v>72</v>
      </c>
    </row>
    <row r="71" spans="1:8" ht="12.75" hidden="1">
      <c r="A71" s="1"/>
      <c r="B71" s="2">
        <v>53</v>
      </c>
      <c r="C71" s="36" t="s">
        <v>158</v>
      </c>
      <c r="D71" s="2"/>
      <c r="E71" s="100">
        <v>0</v>
      </c>
      <c r="F71" s="101">
        <v>0</v>
      </c>
      <c r="G71" s="100">
        <f t="shared" si="1"/>
        <v>0</v>
      </c>
      <c r="H71" s="3"/>
    </row>
    <row r="72" spans="1:8" ht="12.75" hidden="1">
      <c r="A72" s="1"/>
      <c r="B72" s="2">
        <v>53</v>
      </c>
      <c r="C72" s="36" t="s">
        <v>159</v>
      </c>
      <c r="D72" s="2"/>
      <c r="E72" s="100">
        <v>0</v>
      </c>
      <c r="F72" s="101">
        <v>0</v>
      </c>
      <c r="G72" s="100">
        <f t="shared" si="1"/>
        <v>0</v>
      </c>
      <c r="H72" s="3">
        <v>11</v>
      </c>
    </row>
    <row r="73" spans="1:8" ht="12.75" hidden="1">
      <c r="A73" s="1"/>
      <c r="B73" s="2">
        <v>53</v>
      </c>
      <c r="C73" s="36" t="s">
        <v>164</v>
      </c>
      <c r="D73" s="2"/>
      <c r="E73" s="100">
        <v>0</v>
      </c>
      <c r="F73" s="101">
        <v>0</v>
      </c>
      <c r="G73" s="100">
        <f t="shared" si="1"/>
        <v>0</v>
      </c>
      <c r="H73" s="3"/>
    </row>
    <row r="74" spans="1:8" ht="12.75" hidden="1">
      <c r="A74" s="1"/>
      <c r="B74" s="2">
        <v>53</v>
      </c>
      <c r="C74" s="36" t="s">
        <v>704</v>
      </c>
      <c r="D74" s="2"/>
      <c r="E74" s="100">
        <v>0</v>
      </c>
      <c r="F74" s="101">
        <v>0</v>
      </c>
      <c r="G74" s="100">
        <f t="shared" si="1"/>
        <v>0</v>
      </c>
      <c r="H74" s="3"/>
    </row>
    <row r="75" spans="1:9" ht="12.75">
      <c r="A75" s="1"/>
      <c r="B75" s="2">
        <v>41</v>
      </c>
      <c r="C75" s="4" t="s">
        <v>140</v>
      </c>
      <c r="D75" s="2"/>
      <c r="E75" s="100">
        <v>0.04414351851851852</v>
      </c>
      <c r="F75" s="101">
        <v>0</v>
      </c>
      <c r="G75" s="100">
        <f t="shared" si="1"/>
        <v>0.04414351851851852</v>
      </c>
      <c r="H75" s="3">
        <v>11</v>
      </c>
      <c r="I75">
        <v>70</v>
      </c>
    </row>
    <row r="76" spans="1:9" ht="12.75">
      <c r="A76" s="1"/>
      <c r="B76" s="2">
        <v>42</v>
      </c>
      <c r="C76" s="4" t="s">
        <v>178</v>
      </c>
      <c r="D76" s="2"/>
      <c r="E76" s="100">
        <v>0.05030092592592592</v>
      </c>
      <c r="F76" s="101">
        <v>0</v>
      </c>
      <c r="G76" s="100">
        <f aca="true" t="shared" si="2" ref="G76:G107">E76-F76</f>
        <v>0.05030092592592592</v>
      </c>
      <c r="H76" s="3">
        <v>12</v>
      </c>
      <c r="I76">
        <v>69</v>
      </c>
    </row>
    <row r="77" spans="1:9" ht="12.75" hidden="1">
      <c r="A77" s="1"/>
      <c r="B77" s="2">
        <v>54</v>
      </c>
      <c r="C77" s="36" t="s">
        <v>201</v>
      </c>
      <c r="D77" s="2"/>
      <c r="E77" s="100">
        <v>0</v>
      </c>
      <c r="F77" s="101">
        <v>0</v>
      </c>
      <c r="G77" s="100">
        <f t="shared" si="2"/>
        <v>0</v>
      </c>
      <c r="H77" s="3">
        <v>12</v>
      </c>
      <c r="I77">
        <v>68</v>
      </c>
    </row>
    <row r="78" spans="1:9" ht="12.75" hidden="1">
      <c r="A78" s="1"/>
      <c r="B78" s="2">
        <v>54</v>
      </c>
      <c r="C78" s="36" t="s">
        <v>200</v>
      </c>
      <c r="D78" s="2"/>
      <c r="E78" s="100">
        <v>0</v>
      </c>
      <c r="F78" s="101">
        <v>0</v>
      </c>
      <c r="G78" s="100">
        <f t="shared" si="2"/>
        <v>0</v>
      </c>
      <c r="H78" s="3"/>
      <c r="I78">
        <v>67</v>
      </c>
    </row>
    <row r="79" spans="1:9" ht="12.75" hidden="1">
      <c r="A79" s="1"/>
      <c r="B79" s="2">
        <v>54</v>
      </c>
      <c r="C79" s="36" t="s">
        <v>290</v>
      </c>
      <c r="D79" s="2"/>
      <c r="E79" s="100">
        <v>0</v>
      </c>
      <c r="F79" s="101">
        <v>0</v>
      </c>
      <c r="G79" s="100">
        <f t="shared" si="2"/>
        <v>0</v>
      </c>
      <c r="H79" s="3"/>
      <c r="I79">
        <v>66</v>
      </c>
    </row>
    <row r="80" spans="1:9" ht="12.75" hidden="1">
      <c r="A80" s="1"/>
      <c r="B80" s="2">
        <v>54</v>
      </c>
      <c r="C80" s="36" t="s">
        <v>202</v>
      </c>
      <c r="D80" s="2"/>
      <c r="E80" s="100">
        <v>0</v>
      </c>
      <c r="F80" s="101">
        <v>0</v>
      </c>
      <c r="G80" s="100">
        <f t="shared" si="2"/>
        <v>0</v>
      </c>
      <c r="H80" s="3"/>
      <c r="I80">
        <v>65</v>
      </c>
    </row>
    <row r="81" spans="1:9" ht="12.75">
      <c r="A81" s="1"/>
      <c r="B81" s="2">
        <v>44</v>
      </c>
      <c r="C81" s="4" t="s">
        <v>191</v>
      </c>
      <c r="D81" s="2"/>
      <c r="E81" s="100">
        <v>0.0508912037037037</v>
      </c>
      <c r="F81" s="101">
        <v>0</v>
      </c>
      <c r="G81" s="100">
        <f t="shared" si="2"/>
        <v>0.0508912037037037</v>
      </c>
      <c r="H81" s="3">
        <v>13</v>
      </c>
      <c r="I81">
        <v>64</v>
      </c>
    </row>
    <row r="82" spans="1:9" ht="12.75" hidden="1">
      <c r="A82" s="1"/>
      <c r="B82" s="2">
        <v>55</v>
      </c>
      <c r="C82" s="36" t="s">
        <v>197</v>
      </c>
      <c r="D82" s="2"/>
      <c r="E82" s="100">
        <v>0</v>
      </c>
      <c r="F82" s="101">
        <v>0</v>
      </c>
      <c r="G82" s="100">
        <f t="shared" si="2"/>
        <v>0</v>
      </c>
      <c r="H82" s="3">
        <v>13</v>
      </c>
      <c r="I82">
        <v>63</v>
      </c>
    </row>
    <row r="83" spans="1:9" ht="12.75" hidden="1">
      <c r="A83" s="1"/>
      <c r="B83" s="2">
        <v>55</v>
      </c>
      <c r="C83" s="36" t="s">
        <v>196</v>
      </c>
      <c r="D83" s="2"/>
      <c r="E83" s="100">
        <v>0</v>
      </c>
      <c r="F83" s="101">
        <v>0</v>
      </c>
      <c r="G83" s="100">
        <f t="shared" si="2"/>
        <v>0</v>
      </c>
      <c r="H83" s="3"/>
      <c r="I83">
        <v>62</v>
      </c>
    </row>
    <row r="84" spans="1:9" ht="12.75" hidden="1">
      <c r="A84" s="1"/>
      <c r="B84" s="2">
        <v>55</v>
      </c>
      <c r="C84" s="36" t="s">
        <v>301</v>
      </c>
      <c r="D84" s="2"/>
      <c r="E84" s="100">
        <v>0</v>
      </c>
      <c r="F84" s="101">
        <v>0</v>
      </c>
      <c r="G84" s="100">
        <f t="shared" si="2"/>
        <v>0</v>
      </c>
      <c r="H84" s="3"/>
      <c r="I84">
        <v>61</v>
      </c>
    </row>
    <row r="85" spans="1:9" ht="12.75" hidden="1">
      <c r="A85" s="1"/>
      <c r="B85" s="2">
        <v>55</v>
      </c>
      <c r="C85" s="36" t="s">
        <v>198</v>
      </c>
      <c r="D85" s="2"/>
      <c r="E85" s="100">
        <v>0</v>
      </c>
      <c r="F85" s="101">
        <v>0</v>
      </c>
      <c r="G85" s="100">
        <f t="shared" si="2"/>
        <v>0</v>
      </c>
      <c r="H85" s="3"/>
      <c r="I85">
        <v>60</v>
      </c>
    </row>
    <row r="86" spans="1:9" ht="12.75">
      <c r="A86" s="1"/>
      <c r="B86" s="2">
        <v>54</v>
      </c>
      <c r="C86" s="4" t="s">
        <v>199</v>
      </c>
      <c r="D86" s="2"/>
      <c r="E86" s="100">
        <v>0.050902777777777776</v>
      </c>
      <c r="F86" s="101">
        <v>0</v>
      </c>
      <c r="G86" s="100">
        <f t="shared" si="2"/>
        <v>0.050902777777777776</v>
      </c>
      <c r="H86" s="3">
        <v>14</v>
      </c>
      <c r="I86">
        <v>59</v>
      </c>
    </row>
    <row r="87" spans="1:9" ht="12.75" hidden="1">
      <c r="A87" s="1"/>
      <c r="B87" s="2">
        <v>56</v>
      </c>
      <c r="C87" s="36" t="s">
        <v>319</v>
      </c>
      <c r="D87" s="2"/>
      <c r="E87" s="100">
        <v>0</v>
      </c>
      <c r="F87" s="101">
        <v>0</v>
      </c>
      <c r="G87" s="100">
        <f t="shared" si="2"/>
        <v>0</v>
      </c>
      <c r="H87" s="3">
        <v>14</v>
      </c>
      <c r="I87">
        <v>58</v>
      </c>
    </row>
    <row r="88" spans="1:9" ht="12.75" hidden="1">
      <c r="A88" s="1"/>
      <c r="B88" s="2">
        <v>56</v>
      </c>
      <c r="C88" s="36" t="s">
        <v>235</v>
      </c>
      <c r="D88" s="2"/>
      <c r="E88" s="100">
        <v>0</v>
      </c>
      <c r="F88" s="101">
        <v>0</v>
      </c>
      <c r="G88" s="100">
        <f t="shared" si="2"/>
        <v>0</v>
      </c>
      <c r="H88" s="3">
        <v>15</v>
      </c>
      <c r="I88">
        <v>57</v>
      </c>
    </row>
    <row r="89" spans="1:9" ht="12.75" hidden="1">
      <c r="A89" s="1"/>
      <c r="B89" s="2">
        <v>56</v>
      </c>
      <c r="C89" s="36" t="s">
        <v>237</v>
      </c>
      <c r="D89" s="2"/>
      <c r="E89" s="100">
        <v>0</v>
      </c>
      <c r="F89" s="101">
        <v>0</v>
      </c>
      <c r="G89" s="100">
        <f t="shared" si="2"/>
        <v>0</v>
      </c>
      <c r="H89" s="3"/>
      <c r="I89">
        <v>56</v>
      </c>
    </row>
    <row r="90" spans="1:9" ht="12.75" hidden="1">
      <c r="A90" s="1"/>
      <c r="B90" s="2">
        <v>56</v>
      </c>
      <c r="C90" s="36" t="s">
        <v>236</v>
      </c>
      <c r="D90" s="2"/>
      <c r="E90" s="100">
        <v>0</v>
      </c>
      <c r="F90" s="101">
        <v>0</v>
      </c>
      <c r="G90" s="100">
        <f t="shared" si="2"/>
        <v>0</v>
      </c>
      <c r="H90" s="3"/>
      <c r="I90">
        <v>55</v>
      </c>
    </row>
    <row r="91" spans="1:9" ht="12.75">
      <c r="A91" s="1"/>
      <c r="B91" s="2">
        <v>43</v>
      </c>
      <c r="C91" s="4" t="s">
        <v>35</v>
      </c>
      <c r="D91" s="2"/>
      <c r="E91" s="100">
        <v>0.053738425925925926</v>
      </c>
      <c r="F91" s="101">
        <v>0</v>
      </c>
      <c r="G91" s="100">
        <f t="shared" si="2"/>
        <v>0.053738425925925926</v>
      </c>
      <c r="H91" s="3">
        <v>15</v>
      </c>
      <c r="I91">
        <v>54</v>
      </c>
    </row>
    <row r="92" spans="1:9" ht="12.75" hidden="1">
      <c r="A92" s="1"/>
      <c r="B92" s="2">
        <v>57</v>
      </c>
      <c r="C92" s="36" t="s">
        <v>318</v>
      </c>
      <c r="D92" s="2"/>
      <c r="E92" s="100">
        <v>0</v>
      </c>
      <c r="F92" s="101">
        <v>0</v>
      </c>
      <c r="G92" s="100">
        <f t="shared" si="2"/>
        <v>0</v>
      </c>
      <c r="H92" s="3"/>
      <c r="I92">
        <v>53</v>
      </c>
    </row>
    <row r="93" spans="1:9" ht="12.75" hidden="1">
      <c r="A93" s="1"/>
      <c r="B93" s="2">
        <v>57</v>
      </c>
      <c r="C93" s="36" t="s">
        <v>326</v>
      </c>
      <c r="D93" s="2"/>
      <c r="E93" s="100">
        <v>0</v>
      </c>
      <c r="F93" s="101">
        <v>0</v>
      </c>
      <c r="G93" s="100">
        <f t="shared" si="2"/>
        <v>0</v>
      </c>
      <c r="H93" s="3">
        <v>16</v>
      </c>
      <c r="I93">
        <v>52</v>
      </c>
    </row>
    <row r="94" spans="1:9" ht="12.75" hidden="1">
      <c r="A94" s="1"/>
      <c r="B94" s="2">
        <v>57</v>
      </c>
      <c r="C94" s="36" t="s">
        <v>417</v>
      </c>
      <c r="D94" s="2"/>
      <c r="E94" s="100">
        <v>0</v>
      </c>
      <c r="F94" s="101">
        <v>0</v>
      </c>
      <c r="G94" s="100">
        <f t="shared" si="2"/>
        <v>0</v>
      </c>
      <c r="H94" s="3"/>
      <c r="I94">
        <v>51</v>
      </c>
    </row>
    <row r="95" spans="1:9" ht="12.75" hidden="1">
      <c r="A95" s="1"/>
      <c r="B95" s="2">
        <v>57</v>
      </c>
      <c r="C95" s="36" t="s">
        <v>423</v>
      </c>
      <c r="D95" s="2"/>
      <c r="E95" s="100">
        <v>0</v>
      </c>
      <c r="F95" s="101">
        <v>0</v>
      </c>
      <c r="G95" s="100">
        <f t="shared" si="2"/>
        <v>0</v>
      </c>
      <c r="H95" s="3"/>
      <c r="I95">
        <v>50</v>
      </c>
    </row>
    <row r="96" spans="1:9" ht="12.75">
      <c r="A96" s="1"/>
      <c r="B96" s="2">
        <v>51</v>
      </c>
      <c r="C96" s="4" t="s">
        <v>256</v>
      </c>
      <c r="D96" s="2"/>
      <c r="E96" s="100">
        <v>0.056296296296296296</v>
      </c>
      <c r="F96" s="101">
        <v>0</v>
      </c>
      <c r="G96" s="100">
        <f t="shared" si="2"/>
        <v>0.056296296296296296</v>
      </c>
      <c r="H96" s="3">
        <v>16</v>
      </c>
      <c r="I96">
        <v>49</v>
      </c>
    </row>
    <row r="97" spans="1:9" ht="12.75" hidden="1">
      <c r="A97" s="1"/>
      <c r="B97" s="2">
        <v>58</v>
      </c>
      <c r="C97" s="36" t="s">
        <v>705</v>
      </c>
      <c r="D97" s="2"/>
      <c r="E97" s="100">
        <v>0</v>
      </c>
      <c r="F97" s="101">
        <v>0</v>
      </c>
      <c r="G97" s="100">
        <f t="shared" si="2"/>
        <v>0</v>
      </c>
      <c r="H97" s="3"/>
      <c r="I97">
        <v>48</v>
      </c>
    </row>
    <row r="98" spans="1:9" ht="12.75" hidden="1">
      <c r="A98" s="1"/>
      <c r="B98" s="2">
        <v>58</v>
      </c>
      <c r="C98" s="36" t="s">
        <v>332</v>
      </c>
      <c r="D98" s="2"/>
      <c r="E98" s="100">
        <v>0</v>
      </c>
      <c r="F98" s="101">
        <v>0</v>
      </c>
      <c r="G98" s="100">
        <f t="shared" si="2"/>
        <v>0</v>
      </c>
      <c r="H98" s="3">
        <v>17</v>
      </c>
      <c r="I98">
        <v>47</v>
      </c>
    </row>
    <row r="99" spans="1:9" ht="12.75" hidden="1">
      <c r="A99" s="1"/>
      <c r="B99" s="2">
        <v>58</v>
      </c>
      <c r="C99" s="36" t="s">
        <v>278</v>
      </c>
      <c r="D99" s="2"/>
      <c r="E99" s="100">
        <v>0</v>
      </c>
      <c r="F99" s="101">
        <v>0</v>
      </c>
      <c r="G99" s="100">
        <f t="shared" si="2"/>
        <v>0</v>
      </c>
      <c r="H99" s="3"/>
      <c r="I99">
        <v>46</v>
      </c>
    </row>
    <row r="100" spans="1:9" ht="12.75" hidden="1">
      <c r="A100" s="1"/>
      <c r="B100" s="2">
        <v>58</v>
      </c>
      <c r="C100" s="36" t="s">
        <v>421</v>
      </c>
      <c r="D100" s="2"/>
      <c r="E100" s="100">
        <v>0</v>
      </c>
      <c r="F100" s="101">
        <v>0</v>
      </c>
      <c r="G100" s="100">
        <f t="shared" si="2"/>
        <v>0</v>
      </c>
      <c r="H100" s="3"/>
      <c r="I100">
        <v>45</v>
      </c>
    </row>
    <row r="101" spans="1:9" ht="12.75">
      <c r="A101" s="1"/>
      <c r="B101" s="2">
        <v>53</v>
      </c>
      <c r="C101" s="4" t="s">
        <v>34</v>
      </c>
      <c r="D101" s="2"/>
      <c r="E101" s="100">
        <v>0.05811342592592592</v>
      </c>
      <c r="F101" s="101">
        <v>0</v>
      </c>
      <c r="G101" s="100">
        <f t="shared" si="2"/>
        <v>0.05811342592592592</v>
      </c>
      <c r="H101" s="3">
        <v>17</v>
      </c>
      <c r="I101">
        <v>44</v>
      </c>
    </row>
    <row r="102" spans="1:9" ht="12.75" hidden="1">
      <c r="A102" s="1"/>
      <c r="B102" s="2">
        <v>59</v>
      </c>
      <c r="C102" s="36" t="s">
        <v>312</v>
      </c>
      <c r="D102" s="2"/>
      <c r="E102" s="100">
        <v>0</v>
      </c>
      <c r="F102" s="101">
        <v>0</v>
      </c>
      <c r="G102" s="100">
        <f t="shared" si="2"/>
        <v>0</v>
      </c>
      <c r="H102" s="3"/>
      <c r="I102">
        <v>43</v>
      </c>
    </row>
    <row r="103" spans="1:9" ht="12.75" hidden="1">
      <c r="A103" s="1"/>
      <c r="B103" s="2">
        <v>59</v>
      </c>
      <c r="C103" s="36" t="s">
        <v>437</v>
      </c>
      <c r="D103" s="2"/>
      <c r="E103" s="100">
        <v>0</v>
      </c>
      <c r="F103" s="101">
        <v>0</v>
      </c>
      <c r="G103" s="100">
        <f t="shared" si="2"/>
        <v>0</v>
      </c>
      <c r="H103" s="3">
        <v>18</v>
      </c>
      <c r="I103">
        <v>42</v>
      </c>
    </row>
    <row r="104" spans="1:9" ht="12.75" hidden="1">
      <c r="A104" s="1"/>
      <c r="B104" s="2">
        <v>59</v>
      </c>
      <c r="C104" s="36" t="s">
        <v>173</v>
      </c>
      <c r="D104" s="2"/>
      <c r="E104" s="100">
        <v>0</v>
      </c>
      <c r="F104" s="101">
        <v>0</v>
      </c>
      <c r="G104" s="100">
        <f t="shared" si="2"/>
        <v>0</v>
      </c>
      <c r="H104" s="3"/>
      <c r="I104">
        <v>41</v>
      </c>
    </row>
    <row r="105" spans="1:9" ht="12.75" hidden="1">
      <c r="A105" s="1"/>
      <c r="B105" s="2">
        <v>59</v>
      </c>
      <c r="C105" s="36" t="s">
        <v>430</v>
      </c>
      <c r="D105" s="2"/>
      <c r="E105" s="100">
        <v>0</v>
      </c>
      <c r="F105" s="101">
        <v>0</v>
      </c>
      <c r="G105" s="100">
        <f t="shared" si="2"/>
        <v>0</v>
      </c>
      <c r="H105" s="3"/>
      <c r="I105">
        <v>40</v>
      </c>
    </row>
    <row r="106" spans="1:9" ht="12.75">
      <c r="A106" s="1"/>
      <c r="B106" s="2">
        <v>62</v>
      </c>
      <c r="C106" s="4" t="s">
        <v>179</v>
      </c>
      <c r="D106" s="2"/>
      <c r="E106" s="100">
        <v>0.05851851851851852</v>
      </c>
      <c r="F106" s="101">
        <v>0</v>
      </c>
      <c r="G106" s="100">
        <f t="shared" si="2"/>
        <v>0.05851851851851852</v>
      </c>
      <c r="H106" s="3">
        <v>18</v>
      </c>
      <c r="I106">
        <v>39</v>
      </c>
    </row>
    <row r="107" spans="1:9" ht="12.75" hidden="1">
      <c r="A107" s="1"/>
      <c r="B107" s="2">
        <v>60</v>
      </c>
      <c r="C107" s="36" t="s">
        <v>309</v>
      </c>
      <c r="D107" s="2"/>
      <c r="E107" s="100">
        <v>0</v>
      </c>
      <c r="F107" s="101">
        <v>0</v>
      </c>
      <c r="G107" s="100">
        <f t="shared" si="2"/>
        <v>0</v>
      </c>
      <c r="H107" s="3"/>
      <c r="I107">
        <v>38</v>
      </c>
    </row>
    <row r="108" spans="1:9" ht="12.75" hidden="1">
      <c r="A108" s="1"/>
      <c r="B108" s="2">
        <v>60</v>
      </c>
      <c r="C108" s="36" t="s">
        <v>328</v>
      </c>
      <c r="D108" s="2"/>
      <c r="E108" s="100">
        <v>0</v>
      </c>
      <c r="F108" s="101">
        <v>0</v>
      </c>
      <c r="G108" s="100">
        <f aca="true" t="shared" si="3" ref="G108:G139">E108-F108</f>
        <v>0</v>
      </c>
      <c r="H108" s="3">
        <v>19</v>
      </c>
      <c r="I108">
        <v>37</v>
      </c>
    </row>
    <row r="109" spans="1:9" ht="12.75" hidden="1">
      <c r="A109" s="1"/>
      <c r="B109" s="2">
        <v>60</v>
      </c>
      <c r="C109" s="36" t="s">
        <v>303</v>
      </c>
      <c r="D109" s="2"/>
      <c r="E109" s="100">
        <v>0</v>
      </c>
      <c r="F109" s="101">
        <v>0</v>
      </c>
      <c r="G109" s="100">
        <f t="shared" si="3"/>
        <v>0</v>
      </c>
      <c r="H109" s="3"/>
      <c r="I109">
        <v>36</v>
      </c>
    </row>
    <row r="110" spans="1:9" ht="12.75" hidden="1">
      <c r="A110" s="1"/>
      <c r="B110" s="2">
        <v>60</v>
      </c>
      <c r="C110" s="36" t="s">
        <v>294</v>
      </c>
      <c r="D110" s="2"/>
      <c r="E110" s="100">
        <v>0</v>
      </c>
      <c r="F110" s="101">
        <v>0</v>
      </c>
      <c r="G110" s="100">
        <f t="shared" si="3"/>
        <v>0</v>
      </c>
      <c r="H110" s="3"/>
      <c r="I110">
        <v>35</v>
      </c>
    </row>
    <row r="111" spans="1:9" ht="12.75">
      <c r="A111" s="1"/>
      <c r="B111" s="2">
        <v>52</v>
      </c>
      <c r="C111" s="4" t="s">
        <v>42</v>
      </c>
      <c r="D111" s="2"/>
      <c r="E111" s="100">
        <v>0.06449074074074074</v>
      </c>
      <c r="F111" s="101">
        <v>0</v>
      </c>
      <c r="G111" s="100">
        <f t="shared" si="3"/>
        <v>0.06449074074074074</v>
      </c>
      <c r="H111" s="3">
        <v>19</v>
      </c>
      <c r="I111">
        <v>34</v>
      </c>
    </row>
    <row r="112" spans="1:9" ht="12.75" hidden="1">
      <c r="A112" s="1"/>
      <c r="B112" s="2">
        <v>61</v>
      </c>
      <c r="C112" s="36" t="s">
        <v>167</v>
      </c>
      <c r="D112" s="2"/>
      <c r="E112" s="100">
        <v>0</v>
      </c>
      <c r="F112" s="101">
        <v>0</v>
      </c>
      <c r="G112" s="100">
        <f t="shared" si="3"/>
        <v>0</v>
      </c>
      <c r="H112" s="3"/>
      <c r="I112">
        <v>33</v>
      </c>
    </row>
    <row r="113" spans="1:9" ht="12.75" hidden="1">
      <c r="A113" s="1"/>
      <c r="B113" s="2">
        <v>61</v>
      </c>
      <c r="C113" s="36" t="s">
        <v>706</v>
      </c>
      <c r="D113" s="2"/>
      <c r="E113" s="100">
        <v>0</v>
      </c>
      <c r="F113" s="101">
        <v>0</v>
      </c>
      <c r="G113" s="100">
        <f t="shared" si="3"/>
        <v>0</v>
      </c>
      <c r="H113" s="3">
        <v>20</v>
      </c>
      <c r="I113">
        <v>32</v>
      </c>
    </row>
    <row r="114" spans="1:9" ht="12.75" hidden="1">
      <c r="A114" s="1"/>
      <c r="B114" s="2">
        <v>61</v>
      </c>
      <c r="C114" s="36" t="s">
        <v>169</v>
      </c>
      <c r="D114" s="2"/>
      <c r="E114" s="100">
        <v>0</v>
      </c>
      <c r="F114" s="101">
        <v>0</v>
      </c>
      <c r="G114" s="100">
        <f t="shared" si="3"/>
        <v>0</v>
      </c>
      <c r="H114" s="3"/>
      <c r="I114">
        <v>31</v>
      </c>
    </row>
    <row r="115" spans="1:9" ht="12.75" hidden="1">
      <c r="A115" s="1"/>
      <c r="B115" s="2">
        <v>61</v>
      </c>
      <c r="C115" s="36" t="s">
        <v>168</v>
      </c>
      <c r="D115" s="2"/>
      <c r="E115" s="100">
        <v>0</v>
      </c>
      <c r="F115" s="101">
        <v>0</v>
      </c>
      <c r="G115" s="100">
        <f t="shared" si="3"/>
        <v>0</v>
      </c>
      <c r="H115" s="3"/>
      <c r="I115">
        <v>30</v>
      </c>
    </row>
    <row r="116" spans="1:9" ht="12.75">
      <c r="A116" s="1"/>
      <c r="B116" s="2">
        <v>56</v>
      </c>
      <c r="C116" s="4" t="s">
        <v>41</v>
      </c>
      <c r="D116" s="2"/>
      <c r="E116" s="100">
        <v>0.07344907407407407</v>
      </c>
      <c r="F116" s="101">
        <v>0</v>
      </c>
      <c r="G116" s="100">
        <f t="shared" si="3"/>
        <v>0.07344907407407407</v>
      </c>
      <c r="H116" s="3">
        <v>20</v>
      </c>
      <c r="I116">
        <v>29</v>
      </c>
    </row>
    <row r="117" spans="1:9" ht="12.75" hidden="1">
      <c r="A117" s="1"/>
      <c r="B117" s="2">
        <v>62</v>
      </c>
      <c r="C117" s="36" t="s">
        <v>247</v>
      </c>
      <c r="D117" s="2"/>
      <c r="E117" s="100">
        <v>0</v>
      </c>
      <c r="F117" s="101">
        <v>0</v>
      </c>
      <c r="G117" s="100">
        <f t="shared" si="3"/>
        <v>0</v>
      </c>
      <c r="H117" s="3"/>
      <c r="I117">
        <v>28</v>
      </c>
    </row>
    <row r="118" spans="1:9" ht="12.75" hidden="1">
      <c r="A118" s="1"/>
      <c r="B118" s="2">
        <v>62</v>
      </c>
      <c r="C118" s="36" t="s">
        <v>246</v>
      </c>
      <c r="D118" s="2"/>
      <c r="E118" s="100">
        <v>0</v>
      </c>
      <c r="F118" s="101">
        <v>0</v>
      </c>
      <c r="G118" s="100">
        <f t="shared" si="3"/>
        <v>0</v>
      </c>
      <c r="H118" s="3">
        <v>21</v>
      </c>
      <c r="I118">
        <v>27</v>
      </c>
    </row>
    <row r="119" spans="1:9" ht="12.75" hidden="1">
      <c r="A119" s="1"/>
      <c r="B119" s="2">
        <v>62</v>
      </c>
      <c r="C119" s="36" t="s">
        <v>181</v>
      </c>
      <c r="D119" s="2"/>
      <c r="E119" s="100">
        <v>0</v>
      </c>
      <c r="F119" s="101">
        <v>0</v>
      </c>
      <c r="G119" s="100">
        <f t="shared" si="3"/>
        <v>0</v>
      </c>
      <c r="H119" s="3">
        <v>22</v>
      </c>
      <c r="I119">
        <v>26</v>
      </c>
    </row>
    <row r="120" spans="1:9" ht="12.75" hidden="1">
      <c r="A120" s="1"/>
      <c r="B120" s="2">
        <v>62</v>
      </c>
      <c r="C120" s="36" t="s">
        <v>707</v>
      </c>
      <c r="D120" s="2"/>
      <c r="E120" s="100">
        <v>0</v>
      </c>
      <c r="F120" s="101">
        <v>0</v>
      </c>
      <c r="G120" s="100">
        <f t="shared" si="3"/>
        <v>0</v>
      </c>
      <c r="H120" s="3"/>
      <c r="I120">
        <v>25</v>
      </c>
    </row>
    <row r="121" spans="1:9" ht="12.75">
      <c r="A121" s="1"/>
      <c r="B121" s="2">
        <v>47</v>
      </c>
      <c r="C121" s="4" t="s">
        <v>106</v>
      </c>
      <c r="D121" s="2"/>
      <c r="E121" s="100">
        <v>0.07349537037037036</v>
      </c>
      <c r="F121" s="101">
        <v>0</v>
      </c>
      <c r="G121" s="100">
        <f t="shared" si="3"/>
        <v>0.07349537037037036</v>
      </c>
      <c r="H121" s="3">
        <v>21</v>
      </c>
      <c r="I121">
        <v>24</v>
      </c>
    </row>
    <row r="122" spans="1:8" ht="12.75" hidden="1">
      <c r="A122" s="1"/>
      <c r="B122" s="2">
        <v>63</v>
      </c>
      <c r="C122" s="1"/>
      <c r="D122" s="2"/>
      <c r="E122" s="100">
        <v>0</v>
      </c>
      <c r="F122" s="101">
        <v>0</v>
      </c>
      <c r="G122" s="100">
        <f t="shared" si="3"/>
        <v>0</v>
      </c>
      <c r="H122" s="3"/>
    </row>
    <row r="123" spans="1:8" ht="12.75" hidden="1">
      <c r="A123" s="1"/>
      <c r="B123" s="2">
        <v>63</v>
      </c>
      <c r="C123" s="1"/>
      <c r="D123" s="2"/>
      <c r="E123" s="100">
        <v>0</v>
      </c>
      <c r="F123" s="101">
        <v>0</v>
      </c>
      <c r="G123" s="100">
        <f t="shared" si="3"/>
        <v>0</v>
      </c>
      <c r="H123" s="3"/>
    </row>
    <row r="124" spans="1:8" ht="12.75" hidden="1">
      <c r="A124" s="1"/>
      <c r="B124" s="2">
        <v>63</v>
      </c>
      <c r="C124" s="1"/>
      <c r="D124" s="2"/>
      <c r="E124" s="100">
        <v>0</v>
      </c>
      <c r="F124" s="101">
        <v>0</v>
      </c>
      <c r="G124" s="100">
        <f t="shared" si="3"/>
        <v>0</v>
      </c>
      <c r="H124" s="3">
        <v>23</v>
      </c>
    </row>
    <row r="125" spans="1:8" ht="12.75" hidden="1">
      <c r="A125" s="1"/>
      <c r="B125" s="2">
        <v>63</v>
      </c>
      <c r="C125" s="1"/>
      <c r="D125" s="2"/>
      <c r="E125" s="100">
        <v>0</v>
      </c>
      <c r="F125" s="101">
        <v>0</v>
      </c>
      <c r="G125" s="100">
        <f t="shared" si="3"/>
        <v>0</v>
      </c>
      <c r="H125" s="3"/>
    </row>
    <row r="126" spans="1:8" ht="12.75">
      <c r="A126" s="1"/>
      <c r="B126" s="1"/>
      <c r="C126" s="1"/>
      <c r="D126" s="2"/>
      <c r="E126" s="2"/>
      <c r="F126" s="1"/>
      <c r="G126" s="1"/>
      <c r="H126" s="1"/>
    </row>
    <row r="127" spans="1:8" ht="12.75">
      <c r="A127" s="1"/>
      <c r="B127" s="1"/>
      <c r="C127" s="1"/>
      <c r="D127" s="2"/>
      <c r="E127" s="2"/>
      <c r="F127" s="1"/>
      <c r="G127" s="1"/>
      <c r="H127" s="1"/>
    </row>
    <row r="128" spans="1:8" ht="12.75">
      <c r="A128" s="1"/>
      <c r="B128" s="1"/>
      <c r="C128" s="1"/>
      <c r="D128" s="2"/>
      <c r="E128" s="2"/>
      <c r="F128" s="1"/>
      <c r="G128" s="1"/>
      <c r="H128" s="1"/>
    </row>
    <row r="129" spans="1:8" ht="12.75">
      <c r="A129" s="1"/>
      <c r="B129" s="1"/>
      <c r="C129" s="1"/>
      <c r="D129" s="2"/>
      <c r="E129" s="2"/>
      <c r="F129" s="1"/>
      <c r="G129" s="1"/>
      <c r="H129" s="1"/>
    </row>
    <row r="130" spans="1:8" ht="12.75">
      <c r="A130" s="1"/>
      <c r="B130" s="1"/>
      <c r="C130" s="1"/>
      <c r="D130" s="2"/>
      <c r="E130" s="2"/>
      <c r="F130" s="1"/>
      <c r="G130" s="1"/>
      <c r="H130" s="1"/>
    </row>
    <row r="131" spans="1:8" ht="12.75">
      <c r="A131" s="1"/>
      <c r="B131" s="1"/>
      <c r="C131" s="1"/>
      <c r="D131" s="2"/>
      <c r="E131" s="2"/>
      <c r="F131" s="1"/>
      <c r="G131" s="1"/>
      <c r="H131" s="1"/>
    </row>
    <row r="132" spans="1:8" ht="12.75">
      <c r="A132" s="1"/>
      <c r="B132" s="1"/>
      <c r="C132" s="1"/>
      <c r="D132" s="2"/>
      <c r="E132" s="2"/>
      <c r="F132" s="1"/>
      <c r="G132" s="1"/>
      <c r="H132" s="1"/>
    </row>
    <row r="133" spans="1:8" ht="12.75">
      <c r="A133" s="1"/>
      <c r="B133" s="1"/>
      <c r="C133" s="1"/>
      <c r="D133" s="2"/>
      <c r="E133" s="2"/>
      <c r="F133" s="1"/>
      <c r="G133" s="1"/>
      <c r="H133" s="1"/>
    </row>
    <row r="134" spans="1:8" ht="12.75">
      <c r="A134" s="1"/>
      <c r="B134" s="1"/>
      <c r="C134" s="1"/>
      <c r="D134" s="2"/>
      <c r="E134" s="2"/>
      <c r="F134" s="1"/>
      <c r="G134" s="1"/>
      <c r="H134" s="1"/>
    </row>
    <row r="135" spans="1:8" ht="12.75">
      <c r="A135" s="1"/>
      <c r="B135" s="1"/>
      <c r="C135" s="1"/>
      <c r="D135" s="2"/>
      <c r="E135" s="2"/>
      <c r="F135" s="1"/>
      <c r="G135" s="1"/>
      <c r="H135" s="1"/>
    </row>
    <row r="136" spans="1:8" ht="12.75">
      <c r="A136" s="1"/>
      <c r="B136" s="1"/>
      <c r="C136" s="1"/>
      <c r="D136" s="2"/>
      <c r="E136" s="2"/>
      <c r="F136" s="1"/>
      <c r="G136" s="1"/>
      <c r="H136" s="1"/>
    </row>
    <row r="137" spans="1:8" ht="12.75">
      <c r="A137" s="1"/>
      <c r="B137" s="1"/>
      <c r="C137" s="1"/>
      <c r="D137" s="2"/>
      <c r="E137" s="2"/>
      <c r="F137" s="1"/>
      <c r="G137" s="1"/>
      <c r="H137" s="1"/>
    </row>
    <row r="138" spans="1:8" ht="12.75">
      <c r="A138" s="1"/>
      <c r="B138" s="1"/>
      <c r="C138" s="1"/>
      <c r="D138" s="2"/>
      <c r="E138" s="2"/>
      <c r="F138" s="1"/>
      <c r="G138" s="1"/>
      <c r="H138" s="1"/>
    </row>
    <row r="139" spans="1:8" ht="12.75">
      <c r="A139" s="1"/>
      <c r="B139" s="1"/>
      <c r="C139" s="1"/>
      <c r="D139" s="2"/>
      <c r="E139" s="2"/>
      <c r="F139" s="1"/>
      <c r="G139" s="1"/>
      <c r="H139" s="1"/>
    </row>
    <row r="140" spans="1:8" ht="12.75">
      <c r="A140" s="1"/>
      <c r="B140" s="1"/>
      <c r="C140" s="1"/>
      <c r="D140" s="2"/>
      <c r="E140" s="2"/>
      <c r="F140" s="1"/>
      <c r="G140" s="1"/>
      <c r="H140" s="1"/>
    </row>
    <row r="141" spans="1:8" ht="12.75">
      <c r="A141" s="1"/>
      <c r="B141" s="1"/>
      <c r="C141" s="1"/>
      <c r="D141" s="2"/>
      <c r="E141" s="2"/>
      <c r="F141" s="1"/>
      <c r="G141" s="1"/>
      <c r="H141" s="1"/>
    </row>
    <row r="142" spans="1:8" ht="12.75">
      <c r="A142" s="1"/>
      <c r="B142" s="1"/>
      <c r="C142" s="1"/>
      <c r="D142" s="2"/>
      <c r="E142" s="2"/>
      <c r="F142" s="1"/>
      <c r="G142" s="1"/>
      <c r="H142" s="1"/>
    </row>
    <row r="143" spans="1:8" ht="12.75">
      <c r="A143" s="1"/>
      <c r="B143" s="1"/>
      <c r="C143" s="1"/>
      <c r="D143" s="2"/>
      <c r="E143" s="2"/>
      <c r="F143" s="1"/>
      <c r="G143" s="1"/>
      <c r="H143" s="1"/>
    </row>
    <row r="144" spans="1:8" ht="12.75">
      <c r="A144" s="1"/>
      <c r="B144" s="1"/>
      <c r="C144" s="1"/>
      <c r="D144" s="2"/>
      <c r="E144" s="2"/>
      <c r="F144" s="1"/>
      <c r="G144" s="1"/>
      <c r="H144" s="1"/>
    </row>
    <row r="145" spans="1:8" ht="12.75">
      <c r="A145" s="1"/>
      <c r="B145" s="1"/>
      <c r="C145" s="1"/>
      <c r="D145" s="2"/>
      <c r="E145" s="2"/>
      <c r="F145" s="1"/>
      <c r="G145" s="1"/>
      <c r="H145" s="1"/>
    </row>
    <row r="146" spans="1:8" ht="12.75">
      <c r="A146" s="1"/>
      <c r="B146" s="1"/>
      <c r="C146" s="1"/>
      <c r="D146" s="2"/>
      <c r="E146" s="2"/>
      <c r="F146" s="1"/>
      <c r="G146" s="1"/>
      <c r="H146" s="1"/>
    </row>
    <row r="147" spans="1:8" ht="12.75">
      <c r="A147" s="1"/>
      <c r="B147" s="1"/>
      <c r="C147" s="1"/>
      <c r="D147" s="2"/>
      <c r="E147" s="2"/>
      <c r="F147" s="1"/>
      <c r="G147" s="1"/>
      <c r="H147" s="1"/>
    </row>
    <row r="148" spans="1:8" ht="12.75">
      <c r="A148" s="1"/>
      <c r="B148" s="1"/>
      <c r="C148" s="1"/>
      <c r="D148" s="2"/>
      <c r="E148" s="2"/>
      <c r="F148" s="1"/>
      <c r="G148" s="1"/>
      <c r="H148" s="1"/>
    </row>
    <row r="149" spans="1:8" ht="12.75">
      <c r="A149" s="1"/>
      <c r="B149" s="1"/>
      <c r="C149" s="1"/>
      <c r="D149" s="2"/>
      <c r="E149" s="2"/>
      <c r="F149" s="1"/>
      <c r="G149" s="1"/>
      <c r="H149" s="1"/>
    </row>
    <row r="150" spans="1:8" ht="12.75">
      <c r="A150" s="1"/>
      <c r="B150" s="1"/>
      <c r="C150" s="1"/>
      <c r="D150" s="2"/>
      <c r="E150" s="2"/>
      <c r="F150" s="1"/>
      <c r="G150" s="1"/>
      <c r="H150" s="1"/>
    </row>
    <row r="151" spans="1:8" ht="12.75">
      <c r="A151" s="1"/>
      <c r="B151" s="1"/>
      <c r="C151" s="1"/>
      <c r="D151" s="2"/>
      <c r="E151" s="2"/>
      <c r="F151" s="1"/>
      <c r="G151" s="1"/>
      <c r="H151" s="1"/>
    </row>
    <row r="152" spans="1:8" ht="12.75">
      <c r="A152" s="1"/>
      <c r="B152" s="1"/>
      <c r="C152" s="1"/>
      <c r="D152" s="2"/>
      <c r="E152" s="2"/>
      <c r="F152" s="1"/>
      <c r="G152" s="1"/>
      <c r="H152" s="1"/>
    </row>
    <row r="153" spans="1:8" ht="12.75">
      <c r="A153" s="1"/>
      <c r="B153" s="1"/>
      <c r="C153" s="1"/>
      <c r="D153" s="2"/>
      <c r="E153" s="2"/>
      <c r="F153" s="1"/>
      <c r="G153" s="1"/>
      <c r="H153" s="1"/>
    </row>
    <row r="154" spans="1:8" ht="12.75">
      <c r="A154" s="1"/>
      <c r="B154" s="1"/>
      <c r="C154" s="1"/>
      <c r="D154" s="2"/>
      <c r="E154" s="2"/>
      <c r="F154" s="1"/>
      <c r="G154" s="1"/>
      <c r="H154" s="1"/>
    </row>
    <row r="155" spans="1:8" ht="12.75">
      <c r="A155" s="1"/>
      <c r="B155" s="1"/>
      <c r="C155" s="1"/>
      <c r="D155" s="2"/>
      <c r="E155" s="2"/>
      <c r="F155" s="1"/>
      <c r="G155" s="1"/>
      <c r="H155" s="1"/>
    </row>
    <row r="156" spans="1:8" ht="12.75">
      <c r="A156" s="1"/>
      <c r="B156" s="1"/>
      <c r="C156" s="1"/>
      <c r="D156" s="2"/>
      <c r="E156" s="2"/>
      <c r="F156" s="1"/>
      <c r="G156" s="1"/>
      <c r="H156" s="1"/>
    </row>
    <row r="157" spans="1:8" ht="12.75">
      <c r="A157" s="1"/>
      <c r="B157" s="1"/>
      <c r="C157" s="1"/>
      <c r="D157" s="2"/>
      <c r="E157" s="2"/>
      <c r="F157" s="1"/>
      <c r="G157" s="1"/>
      <c r="H157" s="1"/>
    </row>
    <row r="158" spans="1:8" ht="12.75">
      <c r="A158" s="1"/>
      <c r="B158" s="1"/>
      <c r="C158" s="1"/>
      <c r="D158" s="2"/>
      <c r="E158" s="2"/>
      <c r="F158" s="1"/>
      <c r="G158" s="1"/>
      <c r="H158" s="1"/>
    </row>
    <row r="159" spans="1:8" ht="12.75">
      <c r="A159" s="1"/>
      <c r="B159" s="1"/>
      <c r="C159" s="1"/>
      <c r="D159" s="2"/>
      <c r="E159" s="2"/>
      <c r="F159" s="1"/>
      <c r="G159" s="1"/>
      <c r="H159" s="1"/>
    </row>
    <row r="160" spans="1:8" ht="12.75">
      <c r="A160" s="1"/>
      <c r="B160" s="1"/>
      <c r="C160" s="1"/>
      <c r="D160" s="2"/>
      <c r="E160" s="2"/>
      <c r="F160" s="1"/>
      <c r="G160" s="1"/>
      <c r="H160" s="1"/>
    </row>
    <row r="161" spans="1:8" ht="12.75">
      <c r="A161" s="1"/>
      <c r="B161" s="1"/>
      <c r="C161" s="1"/>
      <c r="D161" s="2"/>
      <c r="E161" s="2"/>
      <c r="F161" s="1"/>
      <c r="G161" s="1"/>
      <c r="H161" s="1"/>
    </row>
    <row r="162" spans="1:8" ht="12.75">
      <c r="A162" s="1"/>
      <c r="B162" s="1"/>
      <c r="C162" s="1"/>
      <c r="D162" s="2"/>
      <c r="E162" s="2"/>
      <c r="F162" s="1"/>
      <c r="G162" s="1"/>
      <c r="H162" s="1"/>
    </row>
    <row r="163" spans="1:8" ht="12.75">
      <c r="A163" s="1"/>
      <c r="B163" s="1"/>
      <c r="C163" s="1"/>
      <c r="D163" s="2"/>
      <c r="E163" s="2"/>
      <c r="F163" s="1"/>
      <c r="G163" s="1"/>
      <c r="H163" s="1"/>
    </row>
    <row r="164" spans="1:8" ht="12.75">
      <c r="A164" s="1"/>
      <c r="B164" s="1"/>
      <c r="C164" s="1"/>
      <c r="D164" s="2"/>
      <c r="E164" s="2"/>
      <c r="F164" s="1"/>
      <c r="G164" s="1"/>
      <c r="H164" s="1"/>
    </row>
    <row r="165" spans="1:8" ht="12.75">
      <c r="A165" s="1"/>
      <c r="B165" s="1"/>
      <c r="C165" s="1"/>
      <c r="D165" s="2"/>
      <c r="E165" s="2"/>
      <c r="F165" s="1"/>
      <c r="G165" s="1"/>
      <c r="H165" s="1"/>
    </row>
    <row r="166" spans="1:8" ht="12.75">
      <c r="A166" s="1"/>
      <c r="B166" s="1"/>
      <c r="C166" s="1"/>
      <c r="D166" s="2"/>
      <c r="E166" s="2"/>
      <c r="F166" s="1"/>
      <c r="G166" s="1"/>
      <c r="H166" s="1"/>
    </row>
    <row r="167" spans="1:8" ht="12.75">
      <c r="A167" s="1"/>
      <c r="B167" s="1"/>
      <c r="C167" s="1"/>
      <c r="D167" s="2"/>
      <c r="E167" s="2"/>
      <c r="F167" s="1"/>
      <c r="G167" s="1"/>
      <c r="H167" s="1"/>
    </row>
    <row r="168" spans="1:8" ht="12.75">
      <c r="A168" s="1"/>
      <c r="B168" s="1"/>
      <c r="C168" s="1"/>
      <c r="D168" s="2"/>
      <c r="E168" s="2"/>
      <c r="F168" s="1"/>
      <c r="G168" s="1"/>
      <c r="H168" s="1"/>
    </row>
    <row r="169" spans="1:8" ht="12.75">
      <c r="A169" s="1"/>
      <c r="B169" s="1"/>
      <c r="C169" s="1"/>
      <c r="D169" s="2"/>
      <c r="E169" s="2"/>
      <c r="F169" s="1"/>
      <c r="G169" s="1"/>
      <c r="H169" s="1"/>
    </row>
    <row r="170" spans="1:8" ht="12.75">
      <c r="A170" s="1"/>
      <c r="B170" s="1"/>
      <c r="C170" s="1"/>
      <c r="D170" s="2"/>
      <c r="E170" s="2"/>
      <c r="F170" s="1"/>
      <c r="G170" s="1"/>
      <c r="H170" s="1"/>
    </row>
  </sheetData>
  <sheetProtection/>
  <mergeCells count="10">
    <mergeCell ref="B2:H2"/>
    <mergeCell ref="B3:H3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SheetLayoutView="100" zoomScalePageLayoutView="0" workbookViewId="0" topLeftCell="A1">
      <selection activeCell="U4" sqref="U4"/>
    </sheetView>
  </sheetViews>
  <sheetFormatPr defaultColWidth="9.140625" defaultRowHeight="12.75"/>
  <cols>
    <col min="1" max="1" width="4.8515625" style="0" customWidth="1"/>
    <col min="2" max="2" width="26.00390625" style="0" customWidth="1"/>
    <col min="3" max="3" width="8.57421875" style="0" hidden="1" customWidth="1"/>
    <col min="4" max="4" width="10.8515625" style="0" customWidth="1"/>
    <col min="5" max="5" width="8.00390625" style="0" hidden="1" customWidth="1"/>
    <col min="6" max="6" width="9.00390625" style="0" customWidth="1"/>
    <col min="7" max="7" width="7.57421875" style="0" hidden="1" customWidth="1"/>
    <col min="9" max="9" width="9.140625" style="0" hidden="1" customWidth="1"/>
    <col min="10" max="10" width="7.57421875" style="0" customWidth="1"/>
    <col min="11" max="11" width="10.7109375" style="0" hidden="1" customWidth="1"/>
    <col min="12" max="12" width="10.7109375" style="0" customWidth="1"/>
    <col min="15" max="15" width="0" style="0" hidden="1" customWidth="1"/>
    <col min="17" max="17" width="0" style="0" hidden="1" customWidth="1"/>
  </cols>
  <sheetData>
    <row r="1" spans="1:19" ht="15.75">
      <c r="A1" s="194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5.75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5.75">
      <c r="A3" s="166" t="s">
        <v>64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48"/>
      <c r="B5" s="48" t="s">
        <v>22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 t="s">
        <v>77</v>
      </c>
      <c r="P5" s="48" t="s">
        <v>712</v>
      </c>
      <c r="Q5" s="48"/>
      <c r="R5" s="48"/>
      <c r="S5" s="48"/>
    </row>
    <row r="6" spans="1:19" ht="34.5" customHeight="1">
      <c r="A6" s="49"/>
      <c r="B6" s="49"/>
      <c r="C6" s="192" t="s">
        <v>70</v>
      </c>
      <c r="D6" s="167"/>
      <c r="E6" s="192" t="s">
        <v>71</v>
      </c>
      <c r="F6" s="167"/>
      <c r="G6" s="192" t="s">
        <v>10</v>
      </c>
      <c r="H6" s="167"/>
      <c r="I6" s="192" t="s">
        <v>72</v>
      </c>
      <c r="J6" s="167"/>
      <c r="K6" s="192" t="s">
        <v>73</v>
      </c>
      <c r="L6" s="193"/>
      <c r="M6" s="192" t="s">
        <v>74</v>
      </c>
      <c r="N6" s="193"/>
      <c r="O6" s="192" t="s">
        <v>11</v>
      </c>
      <c r="P6" s="193"/>
      <c r="Q6" s="192" t="s">
        <v>12</v>
      </c>
      <c r="R6" s="193"/>
      <c r="S6" s="50" t="s">
        <v>48</v>
      </c>
    </row>
    <row r="7" spans="1:19" ht="18.75" customHeight="1">
      <c r="A7" s="49"/>
      <c r="B7" s="49"/>
      <c r="C7" s="51" t="s">
        <v>79</v>
      </c>
      <c r="D7" s="51" t="s">
        <v>29</v>
      </c>
      <c r="E7" s="51" t="s">
        <v>79</v>
      </c>
      <c r="F7" s="51" t="s">
        <v>29</v>
      </c>
      <c r="G7" s="51" t="s">
        <v>79</v>
      </c>
      <c r="H7" s="51" t="s">
        <v>29</v>
      </c>
      <c r="I7" s="51" t="s">
        <v>79</v>
      </c>
      <c r="J7" s="51" t="s">
        <v>29</v>
      </c>
      <c r="K7" s="51" t="s">
        <v>79</v>
      </c>
      <c r="L7" s="51" t="s">
        <v>29</v>
      </c>
      <c r="M7" s="51" t="s">
        <v>79</v>
      </c>
      <c r="N7" s="51" t="s">
        <v>29</v>
      </c>
      <c r="O7" s="51" t="s">
        <v>79</v>
      </c>
      <c r="P7" s="51" t="s">
        <v>29</v>
      </c>
      <c r="Q7" s="51" t="s">
        <v>79</v>
      </c>
      <c r="R7" s="51" t="s">
        <v>29</v>
      </c>
      <c r="S7" s="51"/>
    </row>
    <row r="8" spans="1:19" s="262" customFormat="1" ht="15.75">
      <c r="A8" s="51">
        <v>1</v>
      </c>
      <c r="B8" s="51" t="s">
        <v>25</v>
      </c>
      <c r="C8" s="51"/>
      <c r="D8" s="93">
        <f>'лыжи 1-2гр.'!I13</f>
        <v>734</v>
      </c>
      <c r="E8" s="51"/>
      <c r="F8" s="93">
        <v>326</v>
      </c>
      <c r="G8" s="51">
        <v>564</v>
      </c>
      <c r="H8" s="93">
        <v>868</v>
      </c>
      <c r="I8" s="51"/>
      <c r="J8" s="146" t="s">
        <v>741</v>
      </c>
      <c r="K8" s="51"/>
      <c r="L8" s="93">
        <f>шахматы!D20</f>
        <v>108</v>
      </c>
      <c r="M8" s="51">
        <v>13.5</v>
      </c>
      <c r="N8" s="93">
        <v>82</v>
      </c>
      <c r="O8" s="51"/>
      <c r="P8" s="93">
        <f>'дояры 1-2 гр (2)'!D38</f>
        <v>843</v>
      </c>
      <c r="Q8" s="51"/>
      <c r="R8" s="93">
        <f>'мех 1-2 гр'!I26</f>
        <v>70</v>
      </c>
      <c r="S8" s="51">
        <f>R8+P8+N8+L8+J8+H8+F8+D8</f>
        <v>3331</v>
      </c>
    </row>
    <row r="9" spans="1:19" s="262" customFormat="1" ht="15.75">
      <c r="A9" s="51">
        <v>2</v>
      </c>
      <c r="B9" s="51" t="s">
        <v>22</v>
      </c>
      <c r="C9" s="51"/>
      <c r="D9" s="93">
        <f>'лыжи 1-2гр.'!D90</f>
        <v>423</v>
      </c>
      <c r="E9" s="51"/>
      <c r="F9" s="93">
        <v>213</v>
      </c>
      <c r="G9" s="51">
        <v>554</v>
      </c>
      <c r="H9" s="93">
        <v>880</v>
      </c>
      <c r="I9" s="51"/>
      <c r="J9" s="146" t="s">
        <v>746</v>
      </c>
      <c r="K9" s="51"/>
      <c r="L9" s="93">
        <f>шахматы!D31</f>
        <v>98</v>
      </c>
      <c r="M9" s="51">
        <v>17.5</v>
      </c>
      <c r="N9" s="93">
        <v>98</v>
      </c>
      <c r="O9" s="51"/>
      <c r="P9" s="93">
        <f>'дояры 1-2 гр (2)'!D13</f>
        <v>866</v>
      </c>
      <c r="Q9" s="51"/>
      <c r="R9" s="93">
        <f>'мех 1-2 гр'!D13</f>
        <v>270</v>
      </c>
      <c r="S9" s="51">
        <f>R9+P9+N9+L9+J9+H9+F9+D9</f>
        <v>3048</v>
      </c>
    </row>
    <row r="10" spans="1:19" s="262" customFormat="1" ht="31.5">
      <c r="A10" s="51">
        <v>4</v>
      </c>
      <c r="B10" s="53" t="s">
        <v>19</v>
      </c>
      <c r="C10" s="53"/>
      <c r="D10" s="93">
        <f>'лыжи 1-2гр.'!I23</f>
        <v>654</v>
      </c>
      <c r="E10" s="51"/>
      <c r="F10" s="93">
        <v>297</v>
      </c>
      <c r="G10" s="51">
        <v>502</v>
      </c>
      <c r="H10" s="93">
        <v>793</v>
      </c>
      <c r="I10" s="51"/>
      <c r="J10" s="146" t="s">
        <v>745</v>
      </c>
      <c r="K10" s="51"/>
      <c r="L10" s="93">
        <f>шахматы!D22</f>
        <v>74</v>
      </c>
      <c r="M10" s="51">
        <v>13.5</v>
      </c>
      <c r="N10" s="93">
        <v>76</v>
      </c>
      <c r="O10" s="51"/>
      <c r="P10" s="93">
        <f>'дояры 1-2 гр (2)'!I13</f>
        <v>707</v>
      </c>
      <c r="Q10" s="51"/>
      <c r="R10" s="93">
        <f>'мех 1-2 гр'!I13</f>
        <v>191</v>
      </c>
      <c r="S10" s="51">
        <f>R10+P10+N10+L10+J10+H10+F10+D10</f>
        <v>3002</v>
      </c>
    </row>
    <row r="11" spans="1:19" s="262" customFormat="1" ht="15.75">
      <c r="A11" s="51">
        <v>3</v>
      </c>
      <c r="B11" s="51" t="s">
        <v>26</v>
      </c>
      <c r="C11" s="51"/>
      <c r="D11" s="93">
        <f>'лыжи 1-2гр.'!D55</f>
        <v>692</v>
      </c>
      <c r="E11" s="51"/>
      <c r="F11" s="93">
        <v>261</v>
      </c>
      <c r="G11" s="51">
        <v>430</v>
      </c>
      <c r="H11" s="93">
        <v>595</v>
      </c>
      <c r="I11" s="51"/>
      <c r="J11" s="93"/>
      <c r="K11" s="51"/>
      <c r="L11" s="93">
        <f>шахматы!D25</f>
        <v>60</v>
      </c>
      <c r="M11" s="51">
        <v>8</v>
      </c>
      <c r="N11" s="93">
        <v>66</v>
      </c>
      <c r="O11" s="51"/>
      <c r="P11" s="93">
        <f>'дояры 1-2 гр (2)'!D103</f>
        <v>964.5</v>
      </c>
      <c r="Q11" s="51"/>
      <c r="R11" s="93">
        <f>'мех 1-2 гр'!D64</f>
        <v>161</v>
      </c>
      <c r="S11" s="51">
        <f>R11+P11+N11+L11+J11+H11+F11+D11</f>
        <v>2799.5</v>
      </c>
    </row>
    <row r="12" spans="1:19" s="262" customFormat="1" ht="15.75">
      <c r="A12" s="51">
        <v>5</v>
      </c>
      <c r="B12" s="51" t="s">
        <v>13</v>
      </c>
      <c r="C12" s="51"/>
      <c r="D12" s="93">
        <f>'лыжи 1-2гр.'!I99</f>
        <v>414</v>
      </c>
      <c r="E12" s="51"/>
      <c r="F12" s="93">
        <v>203</v>
      </c>
      <c r="G12" s="51">
        <v>371</v>
      </c>
      <c r="H12" s="93">
        <v>554</v>
      </c>
      <c r="I12" s="51"/>
      <c r="J12" s="146" t="str">
        <f>Семьи!O23</f>
        <v>245</v>
      </c>
      <c r="K12" s="51"/>
      <c r="L12" s="93">
        <f>шахматы!D9</f>
        <v>67</v>
      </c>
      <c r="M12" s="51"/>
      <c r="N12" s="93"/>
      <c r="O12" s="51"/>
      <c r="P12" s="93">
        <f>'дояры 1-2 гр (2)'!I77</f>
        <v>682.5</v>
      </c>
      <c r="Q12" s="51"/>
      <c r="R12" s="93">
        <f>'мех 1-2 гр'!I51</f>
        <v>188</v>
      </c>
      <c r="S12" s="51">
        <f>R12+P12+N12+L12+J12+H12+F12+D12</f>
        <v>2353.5</v>
      </c>
    </row>
    <row r="13" spans="1:19" s="262" customFormat="1" ht="15.75">
      <c r="A13" s="51">
        <v>6</v>
      </c>
      <c r="B13" s="51" t="s">
        <v>14</v>
      </c>
      <c r="C13" s="51"/>
      <c r="D13" s="93">
        <f>'лыжи 1-2гр.'!I63</f>
        <v>498</v>
      </c>
      <c r="E13" s="51"/>
      <c r="F13" s="93">
        <v>244</v>
      </c>
      <c r="G13" s="51">
        <v>536</v>
      </c>
      <c r="H13" s="93">
        <v>844</v>
      </c>
      <c r="I13" s="51"/>
      <c r="J13" s="93"/>
      <c r="K13" s="51"/>
      <c r="L13" s="93">
        <f>шахматы!D32</f>
        <v>0</v>
      </c>
      <c r="M13" s="51">
        <v>22.5</v>
      </c>
      <c r="N13" s="93">
        <v>120</v>
      </c>
      <c r="O13" s="51"/>
      <c r="P13" s="93">
        <f>'дояры 1-2 гр (2)'!I51</f>
        <v>613.5</v>
      </c>
      <c r="Q13" s="51"/>
      <c r="R13" s="93"/>
      <c r="S13" s="51">
        <f>R13+P13+N13+L13+J13+H13+F13+D13</f>
        <v>2319.5</v>
      </c>
    </row>
    <row r="14" spans="1:19" s="262" customFormat="1" ht="15.75">
      <c r="A14" s="51">
        <v>7</v>
      </c>
      <c r="B14" s="51" t="s">
        <v>24</v>
      </c>
      <c r="C14" s="51"/>
      <c r="D14" s="93">
        <f>'лыжи 1-2гр.'!D46</f>
        <v>550</v>
      </c>
      <c r="E14" s="51"/>
      <c r="F14" s="93">
        <v>226</v>
      </c>
      <c r="G14" s="51">
        <v>319</v>
      </c>
      <c r="H14" s="93">
        <v>395</v>
      </c>
      <c r="I14" s="51"/>
      <c r="J14" s="146" t="s">
        <v>742</v>
      </c>
      <c r="K14" s="51"/>
      <c r="L14" s="93">
        <f>шахматы!D34</f>
        <v>69</v>
      </c>
      <c r="M14" s="51"/>
      <c r="N14" s="93"/>
      <c r="O14" s="51"/>
      <c r="P14" s="93">
        <f>'дояры 1-2 гр (2)'!D26</f>
        <v>730</v>
      </c>
      <c r="Q14" s="51"/>
      <c r="R14" s="93"/>
      <c r="S14" s="51">
        <f>R14+P14+N14+L14+J14+H14+F14+D14</f>
        <v>2240</v>
      </c>
    </row>
    <row r="15" spans="1:19" s="262" customFormat="1" ht="15.75">
      <c r="A15" s="51">
        <v>8</v>
      </c>
      <c r="B15" s="51" t="s">
        <v>15</v>
      </c>
      <c r="C15" s="51"/>
      <c r="D15" s="93">
        <f>'лыжи 1-2гр.'!D63</f>
        <v>476</v>
      </c>
      <c r="E15" s="51"/>
      <c r="F15" s="93">
        <v>116</v>
      </c>
      <c r="G15" s="51">
        <v>466</v>
      </c>
      <c r="H15" s="93">
        <v>641</v>
      </c>
      <c r="I15" s="51"/>
      <c r="J15" s="93"/>
      <c r="K15" s="51"/>
      <c r="L15" s="93">
        <f>шахматы!D12</f>
        <v>64</v>
      </c>
      <c r="M15" s="51">
        <v>8</v>
      </c>
      <c r="N15" s="93">
        <v>65</v>
      </c>
      <c r="O15" s="51"/>
      <c r="P15" s="93">
        <f>'дояры 1-2 гр (2)'!I116</f>
        <v>654</v>
      </c>
      <c r="Q15" s="51"/>
      <c r="R15" s="93"/>
      <c r="S15" s="51">
        <f>R15+P15+N15+L15+J15+H15+F15+D15</f>
        <v>2016</v>
      </c>
    </row>
    <row r="16" spans="1:19" s="262" customFormat="1" ht="15.75">
      <c r="A16" s="51">
        <v>9</v>
      </c>
      <c r="B16" s="51" t="s">
        <v>17</v>
      </c>
      <c r="C16" s="51"/>
      <c r="D16" s="93">
        <f>'лыжи 1-2гр.'!D117</f>
        <v>341</v>
      </c>
      <c r="E16" s="51"/>
      <c r="F16" s="93">
        <v>208</v>
      </c>
      <c r="G16" s="51">
        <v>453</v>
      </c>
      <c r="H16" s="93">
        <v>688</v>
      </c>
      <c r="I16" s="51"/>
      <c r="J16" s="93"/>
      <c r="K16" s="51"/>
      <c r="L16" s="93">
        <f>шахматы!D17</f>
        <v>61</v>
      </c>
      <c r="M16" s="51">
        <v>11.5</v>
      </c>
      <c r="N16" s="93">
        <v>69</v>
      </c>
      <c r="O16" s="51"/>
      <c r="P16" s="93"/>
      <c r="Q16" s="51"/>
      <c r="R16" s="93"/>
      <c r="S16" s="51">
        <f>R16+P16+N16+L16+J16+H16+F16+D16</f>
        <v>1367</v>
      </c>
    </row>
    <row r="17" spans="1:19" s="262" customFormat="1" ht="15.75">
      <c r="A17" s="51">
        <v>10</v>
      </c>
      <c r="B17" s="51" t="s">
        <v>23</v>
      </c>
      <c r="C17" s="51"/>
      <c r="D17" s="93">
        <f>'лыжи 1-2гр.'!I32</f>
        <v>614</v>
      </c>
      <c r="E17" s="51"/>
      <c r="F17" s="93">
        <v>250</v>
      </c>
      <c r="G17" s="51"/>
      <c r="H17" s="93"/>
      <c r="I17" s="51"/>
      <c r="J17" s="93"/>
      <c r="K17" s="51"/>
      <c r="L17" s="93">
        <f>шахматы!D33</f>
        <v>72</v>
      </c>
      <c r="M17" s="51"/>
      <c r="N17" s="93"/>
      <c r="O17" s="51"/>
      <c r="P17" s="93"/>
      <c r="Q17" s="51"/>
      <c r="R17" s="93"/>
      <c r="S17" s="51">
        <f>R17+P17+N17+L17+J17+H17+F17+D17</f>
        <v>936</v>
      </c>
    </row>
    <row r="18" spans="1:19" s="262" customFormat="1" ht="15.75">
      <c r="A18" s="51">
        <v>11</v>
      </c>
      <c r="B18" s="51" t="s">
        <v>16</v>
      </c>
      <c r="C18" s="51"/>
      <c r="D18" s="93">
        <f>'лыжи 1-2гр.'!I117</f>
        <v>90</v>
      </c>
      <c r="E18" s="51"/>
      <c r="F18" s="93">
        <v>40</v>
      </c>
      <c r="G18" s="51"/>
      <c r="H18" s="93"/>
      <c r="I18" s="51"/>
      <c r="J18" s="93"/>
      <c r="K18" s="51"/>
      <c r="L18" s="93">
        <f>шахматы!D15</f>
        <v>76</v>
      </c>
      <c r="M18" s="51">
        <v>8.5</v>
      </c>
      <c r="N18" s="93">
        <v>67</v>
      </c>
      <c r="O18" s="51"/>
      <c r="P18" s="93">
        <f>'дояры 1-2 гр (2)'!D77</f>
        <v>221.5</v>
      </c>
      <c r="Q18" s="51"/>
      <c r="R18" s="93">
        <f>'мех 1-2 гр'!D51</f>
        <v>59</v>
      </c>
      <c r="S18" s="51">
        <f>R18+P18+N18+L18+J18+H18+F18+D18</f>
        <v>553.5</v>
      </c>
    </row>
    <row r="19" spans="1:19" s="262" customFormat="1" ht="15.75">
      <c r="A19" s="51">
        <v>12</v>
      </c>
      <c r="B19" s="51" t="s">
        <v>18</v>
      </c>
      <c r="C19" s="51"/>
      <c r="D19" s="93">
        <f>'лыжи 1-2гр.'!D108</f>
        <v>158</v>
      </c>
      <c r="E19" s="51"/>
      <c r="F19" s="93">
        <v>173</v>
      </c>
      <c r="G19" s="51"/>
      <c r="H19" s="93"/>
      <c r="I19" s="51"/>
      <c r="J19" s="93"/>
      <c r="K19" s="51"/>
      <c r="L19" s="93">
        <f>шахматы!D21</f>
        <v>0</v>
      </c>
      <c r="M19" s="51">
        <v>12.5</v>
      </c>
      <c r="N19" s="93">
        <v>74</v>
      </c>
      <c r="O19" s="51"/>
      <c r="P19" s="93"/>
      <c r="Q19" s="51"/>
      <c r="R19" s="93"/>
      <c r="S19" s="51">
        <f>R19+P19+N19+L19+J19+H19+F19+D19</f>
        <v>405</v>
      </c>
    </row>
    <row r="20" spans="1:19" s="262" customFormat="1" ht="15.75">
      <c r="A20" s="51">
        <v>13</v>
      </c>
      <c r="B20" s="51" t="s">
        <v>20</v>
      </c>
      <c r="C20" s="51"/>
      <c r="D20" s="93">
        <f>'лыжи 1-2гр.'!D99</f>
        <v>173</v>
      </c>
      <c r="E20" s="51"/>
      <c r="F20" s="93">
        <v>157</v>
      </c>
      <c r="G20" s="51"/>
      <c r="H20" s="93"/>
      <c r="I20" s="51"/>
      <c r="J20" s="93"/>
      <c r="K20" s="51"/>
      <c r="L20" s="93">
        <f>шахматы!D24</f>
        <v>65</v>
      </c>
      <c r="M20" s="51"/>
      <c r="N20" s="93"/>
      <c r="O20" s="51"/>
      <c r="P20" s="93"/>
      <c r="Q20" s="51"/>
      <c r="R20" s="93"/>
      <c r="S20" s="51">
        <f>R20+P20+N20+L20+J20+H20+F20+D20</f>
        <v>395</v>
      </c>
    </row>
    <row r="21" spans="1:19" s="262" customFormat="1" ht="15.75">
      <c r="A21" s="51">
        <v>14</v>
      </c>
      <c r="B21" s="51" t="s">
        <v>21</v>
      </c>
      <c r="C21" s="51"/>
      <c r="D21" s="93"/>
      <c r="E21" s="51"/>
      <c r="F21" s="93"/>
      <c r="G21" s="51"/>
      <c r="H21" s="93"/>
      <c r="I21" s="51"/>
      <c r="J21" s="93"/>
      <c r="K21" s="51"/>
      <c r="L21" s="93">
        <f>шахматы!D28</f>
        <v>0</v>
      </c>
      <c r="M21" s="51"/>
      <c r="N21" s="93"/>
      <c r="O21" s="51"/>
      <c r="P21" s="93"/>
      <c r="Q21" s="51"/>
      <c r="R21" s="93"/>
      <c r="S21" s="51">
        <f>R21+P21+N21+L21+J21+H21+F21+D21</f>
        <v>0</v>
      </c>
    </row>
    <row r="22" spans="1:19" ht="15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>
      <c r="A23" s="48"/>
      <c r="B23" s="52" t="s">
        <v>75</v>
      </c>
      <c r="C23" s="52"/>
      <c r="D23" s="48"/>
      <c r="E23" s="48"/>
      <c r="F23" s="48"/>
      <c r="G23" s="48"/>
      <c r="H23" s="48"/>
      <c r="I23" s="48"/>
      <c r="J23" s="48"/>
      <c r="K23" s="48"/>
      <c r="L23" s="48"/>
      <c r="M23" s="48" t="s">
        <v>711</v>
      </c>
      <c r="N23" s="48"/>
      <c r="O23" s="48"/>
      <c r="P23" s="48"/>
      <c r="Q23" s="48"/>
      <c r="R23" s="48"/>
      <c r="S23" s="48"/>
    </row>
    <row r="24" spans="1:19" ht="15.75">
      <c r="A24" s="48"/>
      <c r="B24" s="52" t="s">
        <v>76</v>
      </c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 t="s">
        <v>69</v>
      </c>
      <c r="N24" s="48"/>
      <c r="O24" s="48"/>
      <c r="P24" s="48"/>
      <c r="Q24" s="48"/>
      <c r="R24" s="48"/>
      <c r="S24" s="48"/>
    </row>
    <row r="25" spans="1:19" ht="15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8" spans="6:7" ht="15">
      <c r="F28" s="14"/>
      <c r="G28" s="14"/>
    </row>
    <row r="29" spans="6:7" ht="15">
      <c r="F29" s="14"/>
      <c r="G29" s="14"/>
    </row>
    <row r="30" spans="6:7" ht="15">
      <c r="F30" s="14"/>
      <c r="G30" s="14"/>
    </row>
    <row r="31" spans="6:7" ht="15">
      <c r="F31" s="14"/>
      <c r="G31" s="14"/>
    </row>
    <row r="32" spans="6:7" ht="15">
      <c r="F32" s="14"/>
      <c r="G32" s="14"/>
    </row>
    <row r="33" spans="6:7" ht="15">
      <c r="F33" s="14"/>
      <c r="G33" s="14"/>
    </row>
    <row r="34" spans="6:7" ht="15">
      <c r="F34" s="14"/>
      <c r="G34" s="14"/>
    </row>
    <row r="35" spans="6:7" ht="15">
      <c r="F35" s="14"/>
      <c r="G35" s="14"/>
    </row>
    <row r="36" spans="6:7" ht="15">
      <c r="F36" s="14"/>
      <c r="G36" s="14"/>
    </row>
    <row r="37" spans="6:7" ht="15">
      <c r="F37" s="14"/>
      <c r="G37" s="14"/>
    </row>
    <row r="38" spans="6:7" ht="15">
      <c r="F38" s="14"/>
      <c r="G38" s="14"/>
    </row>
    <row r="39" spans="6:7" ht="15">
      <c r="F39" s="14"/>
      <c r="G39" s="14"/>
    </row>
    <row r="40" spans="6:7" ht="15">
      <c r="F40" s="14"/>
      <c r="G40" s="14"/>
    </row>
    <row r="41" spans="6:7" ht="15">
      <c r="F41" s="15"/>
      <c r="G41" s="15"/>
    </row>
  </sheetData>
  <sheetProtection/>
  <mergeCells count="11">
    <mergeCell ref="O6:P6"/>
    <mergeCell ref="Q6:R6"/>
    <mergeCell ref="A1:S1"/>
    <mergeCell ref="A2:S2"/>
    <mergeCell ref="A3:S3"/>
    <mergeCell ref="C6:D6"/>
    <mergeCell ref="E6:F6"/>
    <mergeCell ref="G6:H6"/>
    <mergeCell ref="I6:J6"/>
    <mergeCell ref="K6:L6"/>
    <mergeCell ref="M6:N6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4.8515625" style="0" customWidth="1"/>
    <col min="2" max="2" width="26.00390625" style="0" customWidth="1"/>
    <col min="3" max="3" width="8.57421875" style="0" hidden="1" customWidth="1"/>
    <col min="4" max="4" width="10.140625" style="0" customWidth="1"/>
    <col min="5" max="5" width="8.00390625" style="0" hidden="1" customWidth="1"/>
    <col min="6" max="6" width="9.00390625" style="0" customWidth="1"/>
    <col min="7" max="7" width="7.57421875" style="0" hidden="1" customWidth="1"/>
    <col min="9" max="9" width="9.140625" style="0" hidden="1" customWidth="1"/>
    <col min="10" max="10" width="7.57421875" style="0" customWidth="1"/>
    <col min="11" max="11" width="10.7109375" style="0" hidden="1" customWidth="1"/>
    <col min="12" max="12" width="10.7109375" style="0" customWidth="1"/>
    <col min="15" max="15" width="0" style="0" hidden="1" customWidth="1"/>
    <col min="17" max="17" width="0" style="0" hidden="1" customWidth="1"/>
  </cols>
  <sheetData>
    <row r="1" spans="1:19" ht="15.75">
      <c r="A1" s="194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5.75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5.75">
      <c r="A3" s="166" t="s">
        <v>63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>
      <c r="A5" s="48"/>
      <c r="B5" s="48" t="s">
        <v>22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 t="s">
        <v>77</v>
      </c>
      <c r="P5" s="48" t="s">
        <v>659</v>
      </c>
      <c r="Q5" s="48"/>
      <c r="R5" s="48"/>
      <c r="S5" s="48"/>
    </row>
    <row r="6" spans="1:19" ht="39" customHeight="1">
      <c r="A6" s="49"/>
      <c r="B6" s="168"/>
      <c r="C6" s="192" t="s">
        <v>70</v>
      </c>
      <c r="D6" s="167"/>
      <c r="E6" s="192" t="s">
        <v>71</v>
      </c>
      <c r="F6" s="167"/>
      <c r="G6" s="192" t="s">
        <v>10</v>
      </c>
      <c r="H6" s="167"/>
      <c r="I6" s="192" t="s">
        <v>72</v>
      </c>
      <c r="J6" s="167"/>
      <c r="K6" s="192" t="s">
        <v>73</v>
      </c>
      <c r="L6" s="193"/>
      <c r="M6" s="192" t="s">
        <v>74</v>
      </c>
      <c r="N6" s="193"/>
      <c r="O6" s="192" t="s">
        <v>11</v>
      </c>
      <c r="P6" s="193"/>
      <c r="Q6" s="192" t="s">
        <v>12</v>
      </c>
      <c r="R6" s="193"/>
      <c r="S6" s="50" t="s">
        <v>48</v>
      </c>
    </row>
    <row r="7" spans="1:19" ht="33.75" customHeight="1">
      <c r="A7" s="49"/>
      <c r="B7" s="191"/>
      <c r="C7" s="51" t="s">
        <v>79</v>
      </c>
      <c r="D7" s="51" t="s">
        <v>29</v>
      </c>
      <c r="E7" s="51" t="s">
        <v>79</v>
      </c>
      <c r="F7" s="51" t="s">
        <v>29</v>
      </c>
      <c r="G7" s="51" t="s">
        <v>79</v>
      </c>
      <c r="H7" s="51" t="s">
        <v>29</v>
      </c>
      <c r="I7" s="51" t="s">
        <v>79</v>
      </c>
      <c r="J7" s="51" t="s">
        <v>29</v>
      </c>
      <c r="K7" s="51" t="s">
        <v>79</v>
      </c>
      <c r="L7" s="51" t="s">
        <v>29</v>
      </c>
      <c r="M7" s="51" t="s">
        <v>79</v>
      </c>
      <c r="N7" s="51" t="s">
        <v>29</v>
      </c>
      <c r="O7" s="51" t="s">
        <v>79</v>
      </c>
      <c r="P7" s="51" t="s">
        <v>29</v>
      </c>
      <c r="Q7" s="51" t="s">
        <v>79</v>
      </c>
      <c r="R7" s="51" t="s">
        <v>29</v>
      </c>
      <c r="S7" s="51"/>
    </row>
    <row r="8" spans="1:19" ht="15.75">
      <c r="A8" s="51">
        <v>1</v>
      </c>
      <c r="B8" s="195" t="s">
        <v>33</v>
      </c>
      <c r="C8" s="51"/>
      <c r="D8" s="93">
        <f>'лыжи 1-2гр.'!D32</f>
        <v>764</v>
      </c>
      <c r="E8" s="51"/>
      <c r="F8" s="93">
        <v>344</v>
      </c>
      <c r="G8" s="51">
        <v>478</v>
      </c>
      <c r="H8" s="93">
        <v>676</v>
      </c>
      <c r="I8" s="51"/>
      <c r="J8" s="146" t="str">
        <f>Семьи!O19</f>
        <v>300</v>
      </c>
      <c r="K8" s="51"/>
      <c r="L8" s="93">
        <f>шахматы!D10</f>
        <v>0</v>
      </c>
      <c r="M8" s="51">
        <v>11.5</v>
      </c>
      <c r="N8" s="93">
        <v>68</v>
      </c>
      <c r="O8" s="51"/>
      <c r="P8" s="93">
        <f>'дояры 1-2 гр (2)'!I103</f>
        <v>638.5</v>
      </c>
      <c r="Q8" s="51"/>
      <c r="R8" s="93">
        <f>'мех 1-2 гр'!I64</f>
        <v>303</v>
      </c>
      <c r="S8" s="51">
        <f aca="true" t="shared" si="0" ref="S8:S21">R8+P8+N8+L8+J8+H8+F8+D8</f>
        <v>3093.5</v>
      </c>
    </row>
    <row r="9" spans="1:19" ht="15.75">
      <c r="A9" s="51">
        <v>2</v>
      </c>
      <c r="B9" s="195" t="s">
        <v>165</v>
      </c>
      <c r="C9" s="51"/>
      <c r="D9" s="93">
        <f>'лыжи 1-2гр.'!I23</f>
        <v>654</v>
      </c>
      <c r="E9" s="51"/>
      <c r="F9" s="93">
        <v>456</v>
      </c>
      <c r="G9" s="51"/>
      <c r="H9" s="93"/>
      <c r="I9" s="51"/>
      <c r="J9" s="146">
        <f>Семьи!D28</f>
        <v>815</v>
      </c>
      <c r="K9" s="51"/>
      <c r="L9" s="93">
        <f>шахматы!D30</f>
        <v>120</v>
      </c>
      <c r="M9" s="51"/>
      <c r="N9" s="93"/>
      <c r="O9" s="51"/>
      <c r="P9" s="93">
        <f>'дояры 1-2 гр (2)'!D129</f>
        <v>812</v>
      </c>
      <c r="Q9" s="51"/>
      <c r="R9" s="93"/>
      <c r="S9" s="51">
        <f t="shared" si="0"/>
        <v>2857</v>
      </c>
    </row>
    <row r="10" spans="1:19" ht="15.75">
      <c r="A10" s="51">
        <v>3</v>
      </c>
      <c r="B10" s="195" t="s">
        <v>265</v>
      </c>
      <c r="C10" s="91"/>
      <c r="D10" s="93">
        <f>'лыжи 1-2гр.'!I46</f>
        <v>597</v>
      </c>
      <c r="E10" s="51"/>
      <c r="F10" s="93">
        <v>243</v>
      </c>
      <c r="G10" s="51">
        <v>600</v>
      </c>
      <c r="H10" s="93">
        <v>948</v>
      </c>
      <c r="I10" s="51"/>
      <c r="J10" s="93"/>
      <c r="K10" s="51"/>
      <c r="L10" s="93">
        <f>шахматы!D23</f>
        <v>70</v>
      </c>
      <c r="M10" s="51">
        <v>19</v>
      </c>
      <c r="N10" s="93">
        <v>108</v>
      </c>
      <c r="O10" s="51"/>
      <c r="P10" s="93">
        <f>'дояры 1-2 гр (2)'!D116</f>
        <v>583.5</v>
      </c>
      <c r="Q10" s="51"/>
      <c r="R10" s="93">
        <f>'мех 1-2 гр'!D77</f>
        <v>188</v>
      </c>
      <c r="S10" s="51">
        <f t="shared" si="0"/>
        <v>2737.5</v>
      </c>
    </row>
    <row r="11" spans="1:19" ht="15.75">
      <c r="A11" s="51">
        <v>4</v>
      </c>
      <c r="B11" s="195" t="s">
        <v>354</v>
      </c>
      <c r="C11" s="51"/>
      <c r="D11" s="93">
        <f>'лыжи 1-2гр.'!D23</f>
        <v>574</v>
      </c>
      <c r="E11" s="51"/>
      <c r="F11" s="93">
        <v>239</v>
      </c>
      <c r="G11" s="51">
        <v>487</v>
      </c>
      <c r="H11" s="93">
        <v>769</v>
      </c>
      <c r="I11" s="51"/>
      <c r="J11" s="146" t="str">
        <f>Семьи!O17</f>
        <v>200</v>
      </c>
      <c r="K11" s="51"/>
      <c r="L11" s="93">
        <f>шахматы!D26</f>
        <v>82</v>
      </c>
      <c r="M11" s="51"/>
      <c r="N11" s="93"/>
      <c r="O11" s="51"/>
      <c r="P11" s="93">
        <f>'дояры 1-2 гр (2)'!I38</f>
        <v>746.5</v>
      </c>
      <c r="Q11" s="51"/>
      <c r="R11" s="93"/>
      <c r="S11" s="51">
        <f t="shared" si="0"/>
        <v>2610.5</v>
      </c>
    </row>
    <row r="12" spans="1:19" ht="15.75">
      <c r="A12" s="51">
        <v>5</v>
      </c>
      <c r="B12" s="195" t="s">
        <v>140</v>
      </c>
      <c r="C12" s="51"/>
      <c r="D12" s="93">
        <f>'лыжи 1-2гр.'!I55</f>
        <v>546</v>
      </c>
      <c r="E12" s="51"/>
      <c r="F12" s="93">
        <v>241</v>
      </c>
      <c r="G12" s="51">
        <v>480</v>
      </c>
      <c r="H12" s="93">
        <v>720</v>
      </c>
      <c r="I12" s="51"/>
      <c r="J12" s="93"/>
      <c r="K12" s="51"/>
      <c r="L12" s="93">
        <f>шахматы!D19</f>
        <v>62</v>
      </c>
      <c r="M12" s="51"/>
      <c r="N12" s="93"/>
      <c r="O12" s="51"/>
      <c r="P12" s="93">
        <f>'дояры 1-2 гр (2)'!I26</f>
        <v>744.5</v>
      </c>
      <c r="Q12" s="51"/>
      <c r="R12" s="93">
        <f>'мех 1-2 гр'!D26</f>
        <v>127</v>
      </c>
      <c r="S12" s="51">
        <f t="shared" si="0"/>
        <v>2440.5</v>
      </c>
    </row>
    <row r="13" spans="1:19" ht="15.75">
      <c r="A13" s="51">
        <v>6</v>
      </c>
      <c r="B13" s="195" t="s">
        <v>35</v>
      </c>
      <c r="C13" s="51"/>
      <c r="D13" s="93">
        <f>'лыжи 1-2гр.'!D81</f>
        <v>476</v>
      </c>
      <c r="E13" s="51"/>
      <c r="F13" s="93">
        <v>237</v>
      </c>
      <c r="G13" s="51">
        <v>455</v>
      </c>
      <c r="H13" s="93">
        <v>727</v>
      </c>
      <c r="I13" s="51"/>
      <c r="J13" s="93"/>
      <c r="K13" s="51"/>
      <c r="L13" s="93">
        <f>шахматы!D16</f>
        <v>66</v>
      </c>
      <c r="M13" s="51">
        <v>13.5</v>
      </c>
      <c r="N13" s="93">
        <v>79</v>
      </c>
      <c r="O13" s="51"/>
      <c r="P13" s="93">
        <f>'дояры 1-2 гр (2)'!D64</f>
        <v>566</v>
      </c>
      <c r="Q13" s="51"/>
      <c r="R13" s="93">
        <f>'мех 1-2 гр'!I38</f>
        <v>209</v>
      </c>
      <c r="S13" s="51">
        <f t="shared" si="0"/>
        <v>2360</v>
      </c>
    </row>
    <row r="14" spans="1:19" ht="15.75">
      <c r="A14" s="51">
        <v>7</v>
      </c>
      <c r="B14" s="195" t="s">
        <v>199</v>
      </c>
      <c r="C14" s="51"/>
      <c r="D14" s="93">
        <f>'лыжи 1-2гр.'!D72</f>
        <v>502</v>
      </c>
      <c r="E14" s="51"/>
      <c r="F14" s="93">
        <v>220</v>
      </c>
      <c r="G14" s="51">
        <v>349</v>
      </c>
      <c r="H14" s="93">
        <v>526</v>
      </c>
      <c r="I14" s="51"/>
      <c r="J14" s="93"/>
      <c r="K14" s="51"/>
      <c r="L14" s="93">
        <f>шахматы!D14</f>
        <v>63</v>
      </c>
      <c r="M14" s="51">
        <v>12.5</v>
      </c>
      <c r="N14" s="93">
        <v>74</v>
      </c>
      <c r="O14" s="51"/>
      <c r="P14" s="93">
        <f>'дояры 1-2 гр (2)'!D51</f>
        <v>745</v>
      </c>
      <c r="Q14" s="51"/>
      <c r="R14" s="93"/>
      <c r="S14" s="51">
        <f t="shared" si="0"/>
        <v>2130</v>
      </c>
    </row>
    <row r="15" spans="1:19" ht="15.75">
      <c r="A15" s="51">
        <v>8</v>
      </c>
      <c r="B15" s="195" t="s">
        <v>187</v>
      </c>
      <c r="C15" s="53"/>
      <c r="D15" s="93">
        <f>'лыжи 1-2гр.'!I72</f>
        <v>521</v>
      </c>
      <c r="E15" s="51"/>
      <c r="F15" s="93">
        <v>225</v>
      </c>
      <c r="G15" s="51">
        <v>331</v>
      </c>
      <c r="H15" s="93">
        <v>492</v>
      </c>
      <c r="I15" s="51"/>
      <c r="J15" s="146" t="str">
        <f>Семьи!O16</f>
        <v>210</v>
      </c>
      <c r="K15" s="51"/>
      <c r="L15" s="93">
        <f>шахматы!D11</f>
        <v>90</v>
      </c>
      <c r="M15" s="51">
        <v>15.5</v>
      </c>
      <c r="N15" s="93">
        <v>85</v>
      </c>
      <c r="O15" s="51"/>
      <c r="P15" s="93">
        <f>'дояры 1-2 гр (2)'!I64</f>
        <v>232.5</v>
      </c>
      <c r="Q15" s="51"/>
      <c r="R15" s="93">
        <f>'мех 1-2 гр'!D38</f>
        <v>65</v>
      </c>
      <c r="S15" s="51">
        <f t="shared" si="0"/>
        <v>1920.5</v>
      </c>
    </row>
    <row r="16" spans="1:19" ht="15.75">
      <c r="A16" s="51">
        <v>9</v>
      </c>
      <c r="B16" s="196" t="s">
        <v>179</v>
      </c>
      <c r="C16" s="51"/>
      <c r="D16" s="93">
        <f>'лыжи 1-2гр.'!I90</f>
        <v>410</v>
      </c>
      <c r="E16" s="51"/>
      <c r="F16" s="93">
        <v>89</v>
      </c>
      <c r="G16" s="51"/>
      <c r="H16" s="93"/>
      <c r="I16" s="51"/>
      <c r="J16" s="93"/>
      <c r="K16" s="51"/>
      <c r="L16" s="93">
        <f>шахматы!D8</f>
        <v>85</v>
      </c>
      <c r="M16" s="51">
        <v>12.5</v>
      </c>
      <c r="N16" s="93">
        <v>72</v>
      </c>
      <c r="O16" s="51"/>
      <c r="P16" s="93">
        <f>'дояры 1-2 гр (2)'!I90</f>
        <v>712</v>
      </c>
      <c r="Q16" s="51"/>
      <c r="R16" s="93"/>
      <c r="S16" s="51">
        <f t="shared" si="0"/>
        <v>1368</v>
      </c>
    </row>
    <row r="17" spans="1:19" ht="15.75">
      <c r="A17" s="51">
        <v>10</v>
      </c>
      <c r="B17" s="195" t="s">
        <v>182</v>
      </c>
      <c r="C17" s="51"/>
      <c r="D17" s="93">
        <f>'лыжи 1-2гр.'!D13</f>
        <v>720</v>
      </c>
      <c r="E17" s="51"/>
      <c r="F17" s="93">
        <v>257</v>
      </c>
      <c r="G17" s="51"/>
      <c r="H17" s="93"/>
      <c r="I17" s="51"/>
      <c r="J17" s="93"/>
      <c r="K17" s="51"/>
      <c r="L17" s="93">
        <f>шахматы!D29</f>
        <v>0</v>
      </c>
      <c r="M17" s="51"/>
      <c r="N17" s="93"/>
      <c r="O17" s="51"/>
      <c r="P17" s="93"/>
      <c r="Q17" s="51"/>
      <c r="R17" s="93"/>
      <c r="S17" s="51">
        <f t="shared" si="0"/>
        <v>977</v>
      </c>
    </row>
    <row r="18" spans="1:19" ht="15.75">
      <c r="A18" s="51">
        <v>11</v>
      </c>
      <c r="B18" s="195" t="s">
        <v>34</v>
      </c>
      <c r="C18" s="51"/>
      <c r="D18" s="93">
        <f>'лыжи 1-2гр.'!I81</f>
        <v>365</v>
      </c>
      <c r="E18" s="51"/>
      <c r="F18" s="93">
        <v>175</v>
      </c>
      <c r="G18" s="51"/>
      <c r="H18" s="93"/>
      <c r="I18" s="51"/>
      <c r="J18" s="146" t="str">
        <f>Семьи!O25</f>
        <v>300</v>
      </c>
      <c r="K18" s="51"/>
      <c r="L18" s="93">
        <f>шахматы!D13</f>
        <v>68</v>
      </c>
      <c r="M18" s="51"/>
      <c r="N18" s="93"/>
      <c r="O18" s="51"/>
      <c r="P18" s="93"/>
      <c r="Q18" s="51"/>
      <c r="R18" s="93"/>
      <c r="S18" s="51">
        <f t="shared" si="0"/>
        <v>908</v>
      </c>
    </row>
    <row r="19" spans="1:19" ht="15.75">
      <c r="A19" s="51">
        <v>12</v>
      </c>
      <c r="B19" s="195" t="s">
        <v>243</v>
      </c>
      <c r="C19" s="51"/>
      <c r="D19" s="93"/>
      <c r="E19" s="51"/>
      <c r="F19" s="93"/>
      <c r="G19" s="51">
        <v>148</v>
      </c>
      <c r="H19" s="93">
        <v>222</v>
      </c>
      <c r="I19" s="51"/>
      <c r="J19" s="93"/>
      <c r="K19" s="51"/>
      <c r="L19" s="93">
        <f>шахматы!D18</f>
        <v>79</v>
      </c>
      <c r="M19" s="51">
        <v>16</v>
      </c>
      <c r="N19" s="93">
        <v>90</v>
      </c>
      <c r="O19" s="51"/>
      <c r="P19" s="93">
        <f>'дояры 1-2 гр (2)'!D90</f>
        <v>516.5</v>
      </c>
      <c r="Q19" s="51"/>
      <c r="R19" s="93"/>
      <c r="S19" s="51">
        <f t="shared" si="0"/>
        <v>907.5</v>
      </c>
    </row>
    <row r="20" spans="1:19" ht="15.75" hidden="1">
      <c r="A20" s="51"/>
      <c r="B20" s="51"/>
      <c r="C20" s="51"/>
      <c r="D20" s="93"/>
      <c r="E20" s="51"/>
      <c r="F20" s="93"/>
      <c r="G20" s="51"/>
      <c r="H20" s="93"/>
      <c r="I20" s="51"/>
      <c r="J20" s="93"/>
      <c r="K20" s="51"/>
      <c r="L20" s="93"/>
      <c r="M20" s="51"/>
      <c r="N20" s="93"/>
      <c r="O20" s="51"/>
      <c r="P20" s="93"/>
      <c r="Q20" s="51"/>
      <c r="R20" s="93"/>
      <c r="S20" s="51">
        <f t="shared" si="0"/>
        <v>0</v>
      </c>
    </row>
    <row r="21" spans="1:19" ht="15.75" hidden="1">
      <c r="A21" s="51"/>
      <c r="B21" s="51"/>
      <c r="C21" s="51"/>
      <c r="D21" s="93"/>
      <c r="E21" s="51"/>
      <c r="F21" s="93"/>
      <c r="G21" s="51"/>
      <c r="H21" s="93"/>
      <c r="I21" s="51"/>
      <c r="J21" s="93"/>
      <c r="K21" s="51"/>
      <c r="L21" s="93"/>
      <c r="M21" s="51"/>
      <c r="N21" s="93"/>
      <c r="O21" s="51"/>
      <c r="P21" s="93"/>
      <c r="Q21" s="51"/>
      <c r="R21" s="93"/>
      <c r="S21" s="51">
        <f t="shared" si="0"/>
        <v>0</v>
      </c>
    </row>
    <row r="22" spans="1:19" ht="15.75">
      <c r="A22" s="48"/>
      <c r="B22" s="48"/>
      <c r="C22" s="52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>
      <c r="A23" s="48"/>
      <c r="B23" s="52" t="s">
        <v>75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 t="s">
        <v>710</v>
      </c>
      <c r="N23" s="48"/>
      <c r="O23" s="48"/>
      <c r="P23" s="48"/>
      <c r="Q23" s="48"/>
      <c r="R23" s="48"/>
      <c r="S23" s="48"/>
    </row>
    <row r="24" spans="2:13" ht="15.75">
      <c r="B24" s="52" t="s">
        <v>76</v>
      </c>
      <c r="F24" s="48"/>
      <c r="M24" s="37" t="s">
        <v>69</v>
      </c>
    </row>
    <row r="25" ht="15.75">
      <c r="B25" s="48"/>
    </row>
    <row r="26" ht="15">
      <c r="G26" s="14"/>
    </row>
    <row r="27" spans="6:7" ht="15">
      <c r="F27" s="14"/>
      <c r="G27" s="14"/>
    </row>
    <row r="28" spans="6:7" ht="15">
      <c r="F28" s="14"/>
      <c r="G28" s="14"/>
    </row>
    <row r="29" spans="6:7" ht="15">
      <c r="F29" s="14"/>
      <c r="G29" s="14"/>
    </row>
    <row r="30" spans="6:7" ht="15">
      <c r="F30" s="14"/>
      <c r="G30" s="14"/>
    </row>
    <row r="31" spans="6:7" ht="15">
      <c r="F31" s="14"/>
      <c r="G31" s="14"/>
    </row>
    <row r="32" spans="6:7" ht="15">
      <c r="F32" s="14"/>
      <c r="G32" s="14"/>
    </row>
    <row r="33" spans="6:7" ht="15">
      <c r="F33" s="14"/>
      <c r="G33" s="14"/>
    </row>
    <row r="34" spans="6:7" ht="15">
      <c r="F34" s="14"/>
      <c r="G34" s="14"/>
    </row>
    <row r="35" spans="6:7" ht="15">
      <c r="F35" s="14"/>
      <c r="G35" s="14"/>
    </row>
    <row r="36" spans="6:7" ht="15">
      <c r="F36" s="14"/>
      <c r="G36" s="14"/>
    </row>
    <row r="37" spans="6:7" ht="15">
      <c r="F37" s="14"/>
      <c r="G37" s="14"/>
    </row>
    <row r="38" spans="6:7" ht="15">
      <c r="F38" s="14"/>
      <c r="G38" s="14"/>
    </row>
    <row r="39" spans="6:7" ht="15">
      <c r="F39" s="14"/>
      <c r="G39" s="15"/>
    </row>
    <row r="40" ht="15">
      <c r="F40" s="15"/>
    </row>
  </sheetData>
  <sheetProtection/>
  <mergeCells count="12">
    <mergeCell ref="K6:L6"/>
    <mergeCell ref="M6:N6"/>
    <mergeCell ref="O6:P6"/>
    <mergeCell ref="Q6:R6"/>
    <mergeCell ref="A1:S1"/>
    <mergeCell ref="A2:S2"/>
    <mergeCell ref="A3:S3"/>
    <mergeCell ref="B6:B7"/>
    <mergeCell ref="C6:D6"/>
    <mergeCell ref="E6:F6"/>
    <mergeCell ref="G6:H6"/>
    <mergeCell ref="I6:J6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3"/>
  <sheetViews>
    <sheetView view="pageBreakPreview" zoomScaleSheetLayoutView="100" zoomScalePageLayoutView="0" workbookViewId="0" topLeftCell="A1">
      <selection activeCell="M91" sqref="M91"/>
    </sheetView>
  </sheetViews>
  <sheetFormatPr defaultColWidth="9.140625" defaultRowHeight="12.75"/>
  <cols>
    <col min="1" max="1" width="6.28125" style="0" customWidth="1"/>
    <col min="2" max="2" width="21.140625" style="0" customWidth="1"/>
    <col min="6" max="6" width="9.140625" style="65" customWidth="1"/>
    <col min="7" max="7" width="6.57421875" style="0" customWidth="1"/>
    <col min="8" max="8" width="19.421875" style="0" customWidth="1"/>
    <col min="13" max="13" width="16.140625" style="0" customWidth="1"/>
    <col min="14" max="14" width="13.8515625" style="0" customWidth="1"/>
  </cols>
  <sheetData>
    <row r="2" spans="2:8" ht="12.75">
      <c r="B2" s="99" t="s">
        <v>116</v>
      </c>
      <c r="H2" s="99" t="s">
        <v>140</v>
      </c>
    </row>
    <row r="3" spans="1:11" ht="12.75">
      <c r="A3" s="3" t="s">
        <v>31</v>
      </c>
      <c r="B3" s="3" t="s">
        <v>32</v>
      </c>
      <c r="C3" s="3" t="s">
        <v>28</v>
      </c>
      <c r="D3" s="3" t="s">
        <v>29</v>
      </c>
      <c r="E3" s="3" t="s">
        <v>85</v>
      </c>
      <c r="G3" s="3" t="s">
        <v>31</v>
      </c>
      <c r="H3" s="3" t="s">
        <v>32</v>
      </c>
      <c r="I3" s="3" t="s">
        <v>28</v>
      </c>
      <c r="J3" s="3" t="s">
        <v>29</v>
      </c>
      <c r="K3" s="3" t="s">
        <v>85</v>
      </c>
    </row>
    <row r="4" spans="1:11" ht="12.75">
      <c r="A4" s="63"/>
      <c r="B4" s="64" t="s">
        <v>582</v>
      </c>
      <c r="C4" s="63" t="s">
        <v>82</v>
      </c>
      <c r="D4" s="63">
        <v>108</v>
      </c>
      <c r="E4" s="63">
        <f>D4</f>
        <v>108</v>
      </c>
      <c r="G4" s="63"/>
      <c r="H4" s="64" t="s">
        <v>584</v>
      </c>
      <c r="I4" s="63" t="s">
        <v>82</v>
      </c>
      <c r="J4" s="63">
        <v>120</v>
      </c>
      <c r="K4" s="63">
        <f>J4</f>
        <v>120</v>
      </c>
    </row>
    <row r="5" spans="1:11" ht="12.75">
      <c r="A5" s="63"/>
      <c r="B5" s="64"/>
      <c r="C5" s="63" t="s">
        <v>83</v>
      </c>
      <c r="D5" s="63">
        <v>108</v>
      </c>
      <c r="E5" s="63">
        <f>D5</f>
        <v>108</v>
      </c>
      <c r="G5" s="63"/>
      <c r="H5" s="64"/>
      <c r="I5" s="63" t="s">
        <v>83</v>
      </c>
      <c r="J5" s="63">
        <v>120</v>
      </c>
      <c r="K5" s="63">
        <f>J5</f>
        <v>120</v>
      </c>
    </row>
    <row r="6" spans="1:11" ht="12.75">
      <c r="A6" s="63"/>
      <c r="B6" s="64"/>
      <c r="C6" s="63" t="s">
        <v>84</v>
      </c>
      <c r="D6" s="63">
        <v>108</v>
      </c>
      <c r="E6" s="63">
        <v>0</v>
      </c>
      <c r="G6" s="63"/>
      <c r="H6" s="64"/>
      <c r="I6" s="63" t="s">
        <v>84</v>
      </c>
      <c r="J6" s="63">
        <v>120</v>
      </c>
      <c r="K6" s="63">
        <v>0</v>
      </c>
    </row>
    <row r="7" spans="1:11" ht="12.75">
      <c r="A7" s="63"/>
      <c r="B7" s="64" t="s">
        <v>583</v>
      </c>
      <c r="C7" s="63" t="s">
        <v>82</v>
      </c>
      <c r="D7" s="63">
        <v>98</v>
      </c>
      <c r="E7" s="63">
        <f>D7</f>
        <v>98</v>
      </c>
      <c r="G7" s="63"/>
      <c r="H7" s="64" t="s">
        <v>585</v>
      </c>
      <c r="I7" s="63" t="s">
        <v>82</v>
      </c>
      <c r="J7" s="63">
        <v>120</v>
      </c>
      <c r="K7" s="63">
        <f>J7</f>
        <v>120</v>
      </c>
    </row>
    <row r="8" spans="1:11" ht="12.75">
      <c r="A8" s="63"/>
      <c r="B8" s="64"/>
      <c r="C8" s="63" t="s">
        <v>83</v>
      </c>
      <c r="D8" s="63">
        <v>98</v>
      </c>
      <c r="E8" s="63">
        <f>D8</f>
        <v>98</v>
      </c>
      <c r="G8" s="63"/>
      <c r="H8" s="64"/>
      <c r="I8" s="63" t="s">
        <v>83</v>
      </c>
      <c r="J8" s="63">
        <v>120</v>
      </c>
      <c r="K8" s="63">
        <f>J8</f>
        <v>120</v>
      </c>
    </row>
    <row r="9" spans="1:11" ht="12.75">
      <c r="A9" s="63"/>
      <c r="B9" s="64"/>
      <c r="C9" s="63" t="s">
        <v>84</v>
      </c>
      <c r="D9" s="63">
        <v>98</v>
      </c>
      <c r="E9" s="63">
        <v>0</v>
      </c>
      <c r="G9" s="63"/>
      <c r="H9" s="64"/>
      <c r="I9" s="63" t="s">
        <v>84</v>
      </c>
      <c r="J9" s="63">
        <v>120</v>
      </c>
      <c r="K9" s="63">
        <v>0</v>
      </c>
    </row>
    <row r="10" spans="1:11" ht="12.75">
      <c r="A10" s="56"/>
      <c r="B10" s="85" t="s">
        <v>121</v>
      </c>
      <c r="C10" s="56"/>
      <c r="D10" s="56">
        <v>90</v>
      </c>
      <c r="E10" s="56">
        <f>D10</f>
        <v>90</v>
      </c>
      <c r="G10" s="56"/>
      <c r="H10" s="85"/>
      <c r="I10" s="56"/>
      <c r="J10" s="56">
        <v>0</v>
      </c>
      <c r="K10" s="56">
        <f>J10</f>
        <v>0</v>
      </c>
    </row>
    <row r="11" spans="1:11" ht="12.75">
      <c r="A11" s="56"/>
      <c r="B11" s="85" t="s">
        <v>125</v>
      </c>
      <c r="C11" s="56"/>
      <c r="D11" s="56">
        <v>85</v>
      </c>
      <c r="E11" s="56">
        <f>D11</f>
        <v>85</v>
      </c>
      <c r="G11" s="56"/>
      <c r="H11" s="85"/>
      <c r="I11" s="56"/>
      <c r="J11" s="56">
        <v>0</v>
      </c>
      <c r="K11" s="56">
        <f>J11</f>
        <v>0</v>
      </c>
    </row>
    <row r="12" spans="1:11" ht="12.75">
      <c r="A12" s="1"/>
      <c r="B12" s="9"/>
      <c r="C12" s="9"/>
      <c r="D12" s="9"/>
      <c r="E12" s="9"/>
      <c r="G12" s="1"/>
      <c r="H12" s="9"/>
      <c r="I12" s="9"/>
      <c r="J12" s="9"/>
      <c r="K12" s="9"/>
    </row>
    <row r="13" spans="1:11" ht="12.75">
      <c r="A13" s="1"/>
      <c r="B13" s="1"/>
      <c r="C13" s="4"/>
      <c r="D13" s="4">
        <f>SUM(D4:D12)</f>
        <v>793</v>
      </c>
      <c r="E13" s="4">
        <f>LARGE(E4:E11,1)+LARGE(E4:E11,2)+LARGE(E4:E11,3)+LARGE(E4:E11,4)+LARGE(E4:E11,5)</f>
        <v>502</v>
      </c>
      <c r="G13" s="1"/>
      <c r="H13" s="1"/>
      <c r="I13" s="4"/>
      <c r="J13" s="4">
        <f>SUM(J4:J12)</f>
        <v>720</v>
      </c>
      <c r="K13" s="4">
        <f>LARGE(K4:K11,1)+LARGE(K4:K11,2)+LARGE(K4:K11,3)+LARGE(K4:K11,4)+LARGE(K4:K11,5)</f>
        <v>480</v>
      </c>
    </row>
    <row r="15" spans="2:8" ht="12.75">
      <c r="B15" s="99" t="s">
        <v>136</v>
      </c>
      <c r="H15" s="99" t="s">
        <v>191</v>
      </c>
    </row>
    <row r="16" spans="1:11" ht="12.75">
      <c r="A16" s="3" t="s">
        <v>31</v>
      </c>
      <c r="B16" s="3" t="s">
        <v>32</v>
      </c>
      <c r="C16" s="3" t="s">
        <v>28</v>
      </c>
      <c r="D16" s="3" t="s">
        <v>29</v>
      </c>
      <c r="E16" s="3" t="s">
        <v>85</v>
      </c>
      <c r="G16" s="3" t="s">
        <v>31</v>
      </c>
      <c r="H16" s="3" t="s">
        <v>32</v>
      </c>
      <c r="I16" s="3" t="s">
        <v>28</v>
      </c>
      <c r="J16" s="3" t="s">
        <v>29</v>
      </c>
      <c r="K16" s="3" t="s">
        <v>85</v>
      </c>
    </row>
    <row r="17" spans="1:11" ht="12.75">
      <c r="A17" s="63"/>
      <c r="B17" s="64" t="s">
        <v>592</v>
      </c>
      <c r="C17" s="63" t="s">
        <v>82</v>
      </c>
      <c r="D17" s="63">
        <v>76</v>
      </c>
      <c r="E17" s="63">
        <f>D17</f>
        <v>76</v>
      </c>
      <c r="G17" s="63"/>
      <c r="H17" s="64" t="s">
        <v>588</v>
      </c>
      <c r="I17" s="63" t="s">
        <v>82</v>
      </c>
      <c r="J17" s="63">
        <v>90</v>
      </c>
      <c r="K17" s="63">
        <f>J17</f>
        <v>90</v>
      </c>
    </row>
    <row r="18" spans="1:11" ht="12.75">
      <c r="A18" s="63"/>
      <c r="B18" s="64"/>
      <c r="C18" s="63" t="s">
        <v>83</v>
      </c>
      <c r="D18" s="63">
        <v>76</v>
      </c>
      <c r="E18" s="63">
        <f>D18</f>
        <v>76</v>
      </c>
      <c r="G18" s="63"/>
      <c r="H18" s="64"/>
      <c r="I18" s="63" t="s">
        <v>83</v>
      </c>
      <c r="J18" s="63">
        <v>98</v>
      </c>
      <c r="K18" s="63">
        <f>J18</f>
        <v>98</v>
      </c>
    </row>
    <row r="19" spans="1:11" ht="12.75">
      <c r="A19" s="63"/>
      <c r="B19" s="64"/>
      <c r="C19" s="63" t="s">
        <v>84</v>
      </c>
      <c r="D19" s="63">
        <v>76</v>
      </c>
      <c r="E19" s="63">
        <v>0</v>
      </c>
      <c r="G19" s="63"/>
      <c r="H19" s="64"/>
      <c r="I19" s="63" t="s">
        <v>84</v>
      </c>
      <c r="J19" s="63">
        <v>98</v>
      </c>
      <c r="K19" s="63">
        <v>0</v>
      </c>
    </row>
    <row r="20" spans="1:11" ht="12.75">
      <c r="A20" s="63"/>
      <c r="B20" s="64"/>
      <c r="C20" s="63" t="s">
        <v>82</v>
      </c>
      <c r="D20" s="63">
        <v>0</v>
      </c>
      <c r="E20" s="63">
        <f>D20</f>
        <v>0</v>
      </c>
      <c r="G20" s="63"/>
      <c r="H20" s="64" t="s">
        <v>589</v>
      </c>
      <c r="I20" s="63" t="s">
        <v>82</v>
      </c>
      <c r="J20" s="63">
        <v>120</v>
      </c>
      <c r="K20" s="63">
        <f>J20</f>
        <v>120</v>
      </c>
    </row>
    <row r="21" spans="1:11" ht="12.75">
      <c r="A21" s="63"/>
      <c r="B21" s="64"/>
      <c r="C21" s="63" t="s">
        <v>83</v>
      </c>
      <c r="D21" s="63">
        <v>0</v>
      </c>
      <c r="E21" s="63">
        <f>D21</f>
        <v>0</v>
      </c>
      <c r="G21" s="63"/>
      <c r="H21" s="64"/>
      <c r="I21" s="63" t="s">
        <v>83</v>
      </c>
      <c r="J21" s="63">
        <v>120</v>
      </c>
      <c r="K21" s="63">
        <f>J21</f>
        <v>120</v>
      </c>
    </row>
    <row r="22" spans="1:11" ht="12.75">
      <c r="A22" s="63"/>
      <c r="B22" s="64"/>
      <c r="C22" s="63" t="s">
        <v>84</v>
      </c>
      <c r="D22" s="63">
        <v>0</v>
      </c>
      <c r="E22" s="63">
        <v>0</v>
      </c>
      <c r="G22" s="63"/>
      <c r="H22" s="64"/>
      <c r="I22" s="63" t="s">
        <v>84</v>
      </c>
      <c r="J22" s="63">
        <v>120</v>
      </c>
      <c r="K22" s="63">
        <v>0</v>
      </c>
    </row>
    <row r="23" spans="1:11" ht="12.75">
      <c r="A23" s="56"/>
      <c r="B23" s="85" t="s">
        <v>138</v>
      </c>
      <c r="C23" s="56"/>
      <c r="D23" s="56">
        <v>82</v>
      </c>
      <c r="E23" s="56">
        <f>D23</f>
        <v>82</v>
      </c>
      <c r="G23" s="56"/>
      <c r="H23" s="85" t="s">
        <v>394</v>
      </c>
      <c r="I23" s="56"/>
      <c r="J23" s="56">
        <v>108</v>
      </c>
      <c r="K23" s="56">
        <f>J23</f>
        <v>108</v>
      </c>
    </row>
    <row r="24" spans="1:11" ht="12.75">
      <c r="A24" s="56"/>
      <c r="B24" s="85" t="s">
        <v>139</v>
      </c>
      <c r="C24" s="56"/>
      <c r="D24" s="56">
        <v>85</v>
      </c>
      <c r="E24" s="56">
        <f>D24</f>
        <v>85</v>
      </c>
      <c r="G24" s="56"/>
      <c r="H24" s="85" t="s">
        <v>404</v>
      </c>
      <c r="I24" s="56"/>
      <c r="J24" s="56">
        <v>90</v>
      </c>
      <c r="K24" s="56">
        <f>J24</f>
        <v>90</v>
      </c>
    </row>
    <row r="25" spans="1:11" ht="12.75">
      <c r="A25" s="1"/>
      <c r="B25" s="9"/>
      <c r="C25" s="9"/>
      <c r="D25" s="9"/>
      <c r="E25" s="9"/>
      <c r="G25" s="1"/>
      <c r="H25" s="9"/>
      <c r="I25" s="9"/>
      <c r="J25" s="9"/>
      <c r="K25" s="9"/>
    </row>
    <row r="26" spans="1:11" ht="12.75">
      <c r="A26" s="1"/>
      <c r="B26" s="1"/>
      <c r="C26" s="4"/>
      <c r="D26" s="4">
        <f>SUM(D17:D25)</f>
        <v>395</v>
      </c>
      <c r="E26" s="4">
        <f>LARGE(E17:E24,1)+LARGE(E17:E24,2)+LARGE(E17:E24,3)+LARGE(E17:E24,4)+LARGE(E17:E24,5)</f>
        <v>319</v>
      </c>
      <c r="G26" s="1"/>
      <c r="H26" s="1"/>
      <c r="I26" s="4"/>
      <c r="J26" s="4">
        <f>SUM(J17:J25)</f>
        <v>844</v>
      </c>
      <c r="K26" s="4">
        <f>LARGE(K17:K24,1)+LARGE(K17:K24,2)+LARGE(K17:K24,3)+LARGE(K17:K24,4)+LARGE(K17:K24,5)</f>
        <v>536</v>
      </c>
    </row>
    <row r="27" spans="2:8" ht="12.75">
      <c r="B27" s="99" t="s">
        <v>265</v>
      </c>
      <c r="H27" s="99" t="s">
        <v>256</v>
      </c>
    </row>
    <row r="28" spans="1:11" ht="12.75">
      <c r="A28" s="3" t="s">
        <v>31</v>
      </c>
      <c r="B28" s="3" t="s">
        <v>32</v>
      </c>
      <c r="C28" s="3" t="s">
        <v>28</v>
      </c>
      <c r="D28" s="3" t="s">
        <v>29</v>
      </c>
      <c r="E28" s="3" t="s">
        <v>85</v>
      </c>
      <c r="G28" s="3" t="s">
        <v>31</v>
      </c>
      <c r="H28" s="3" t="s">
        <v>32</v>
      </c>
      <c r="I28" s="3" t="s">
        <v>28</v>
      </c>
      <c r="J28" s="3" t="s">
        <v>29</v>
      </c>
      <c r="K28" s="3" t="s">
        <v>85</v>
      </c>
    </row>
    <row r="29" spans="1:11" ht="12.75">
      <c r="A29" s="63"/>
      <c r="B29" s="64" t="s">
        <v>580</v>
      </c>
      <c r="C29" s="63" t="s">
        <v>82</v>
      </c>
      <c r="D29" s="63">
        <v>120</v>
      </c>
      <c r="E29" s="63">
        <f>D29</f>
        <v>120</v>
      </c>
      <c r="G29" s="63"/>
      <c r="H29" s="64" t="s">
        <v>590</v>
      </c>
      <c r="I29" s="63" t="s">
        <v>82</v>
      </c>
      <c r="J29" s="63">
        <v>108</v>
      </c>
      <c r="K29" s="63">
        <f>J29</f>
        <v>108</v>
      </c>
    </row>
    <row r="30" spans="1:11" ht="12.75">
      <c r="A30" s="63"/>
      <c r="B30" s="64"/>
      <c r="C30" s="63" t="s">
        <v>83</v>
      </c>
      <c r="D30" s="63">
        <v>120</v>
      </c>
      <c r="E30" s="63">
        <f>D30</f>
        <v>120</v>
      </c>
      <c r="G30" s="63"/>
      <c r="H30" s="64"/>
      <c r="I30" s="63" t="s">
        <v>83</v>
      </c>
      <c r="J30" s="63">
        <v>90</v>
      </c>
      <c r="K30" s="63">
        <f>J30</f>
        <v>90</v>
      </c>
    </row>
    <row r="31" spans="1:11" ht="12.75">
      <c r="A31" s="63"/>
      <c r="B31" s="64"/>
      <c r="C31" s="63" t="s">
        <v>84</v>
      </c>
      <c r="D31" s="63">
        <v>120</v>
      </c>
      <c r="E31" s="63">
        <v>0</v>
      </c>
      <c r="G31" s="63"/>
      <c r="H31" s="64"/>
      <c r="I31" s="63" t="s">
        <v>84</v>
      </c>
      <c r="J31" s="63">
        <v>90</v>
      </c>
      <c r="K31" s="63">
        <v>0</v>
      </c>
    </row>
    <row r="32" spans="1:11" ht="12.75">
      <c r="A32" s="63"/>
      <c r="B32" s="64" t="s">
        <v>581</v>
      </c>
      <c r="C32" s="63" t="s">
        <v>82</v>
      </c>
      <c r="D32" s="63">
        <v>120</v>
      </c>
      <c r="E32" s="63">
        <f>D32</f>
        <v>120</v>
      </c>
      <c r="G32" s="63"/>
      <c r="H32" s="64" t="s">
        <v>591</v>
      </c>
      <c r="I32" s="63" t="s">
        <v>82</v>
      </c>
      <c r="J32" s="63">
        <v>85</v>
      </c>
      <c r="K32" s="63">
        <f>J32</f>
        <v>85</v>
      </c>
    </row>
    <row r="33" spans="1:11" ht="12.75">
      <c r="A33" s="63"/>
      <c r="B33" s="64"/>
      <c r="C33" s="63" t="s">
        <v>83</v>
      </c>
      <c r="D33" s="63">
        <v>120</v>
      </c>
      <c r="E33" s="63">
        <f>D33</f>
        <v>120</v>
      </c>
      <c r="G33" s="63"/>
      <c r="H33" s="64"/>
      <c r="I33" s="63" t="s">
        <v>83</v>
      </c>
      <c r="J33" s="63">
        <v>85</v>
      </c>
      <c r="K33" s="63">
        <f>J33</f>
        <v>85</v>
      </c>
    </row>
    <row r="34" spans="1:11" ht="12.75">
      <c r="A34" s="63"/>
      <c r="B34" s="64"/>
      <c r="C34" s="63" t="s">
        <v>84</v>
      </c>
      <c r="D34" s="63">
        <v>120</v>
      </c>
      <c r="E34" s="63">
        <v>0</v>
      </c>
      <c r="G34" s="63"/>
      <c r="H34" s="64"/>
      <c r="I34" s="63" t="s">
        <v>84</v>
      </c>
      <c r="J34" s="63">
        <v>85</v>
      </c>
      <c r="K34" s="63">
        <v>0</v>
      </c>
    </row>
    <row r="35" spans="1:11" ht="12.75">
      <c r="A35" s="56"/>
      <c r="B35" s="85" t="s">
        <v>405</v>
      </c>
      <c r="C35" s="56"/>
      <c r="D35" s="56">
        <v>108</v>
      </c>
      <c r="E35" s="56">
        <f>D35</f>
        <v>108</v>
      </c>
      <c r="G35" s="56"/>
      <c r="H35" s="85" t="s">
        <v>397</v>
      </c>
      <c r="I35" s="56"/>
      <c r="J35" s="56">
        <v>98</v>
      </c>
      <c r="K35" s="56">
        <f>J35</f>
        <v>98</v>
      </c>
    </row>
    <row r="36" spans="1:11" ht="12.75">
      <c r="A36" s="56"/>
      <c r="B36" s="85" t="s">
        <v>396</v>
      </c>
      <c r="C36" s="56"/>
      <c r="D36" s="56">
        <v>120</v>
      </c>
      <c r="E36" s="56">
        <f>D36</f>
        <v>120</v>
      </c>
      <c r="G36" s="56"/>
      <c r="H36" s="56"/>
      <c r="I36" s="56"/>
      <c r="J36" s="56">
        <v>0</v>
      </c>
      <c r="K36" s="56">
        <f>J36</f>
        <v>0</v>
      </c>
    </row>
    <row r="37" spans="1:11" ht="12.75">
      <c r="A37" s="1"/>
      <c r="B37" s="9"/>
      <c r="C37" s="9"/>
      <c r="D37" s="9"/>
      <c r="E37" s="9"/>
      <c r="G37" s="1"/>
      <c r="H37" s="9"/>
      <c r="I37" s="9"/>
      <c r="J37" s="9"/>
      <c r="K37" s="9"/>
    </row>
    <row r="38" spans="1:11" ht="12.75">
      <c r="A38" s="1"/>
      <c r="B38" s="1"/>
      <c r="C38" s="4"/>
      <c r="D38" s="4">
        <f>SUM(D29:D37)</f>
        <v>948</v>
      </c>
      <c r="E38" s="4">
        <f>LARGE(E29:E36,1)+LARGE(E29:E36,2)+LARGE(E29:E36,3)+LARGE(E29:E36,4)+LARGE(E29:E36,5)</f>
        <v>600</v>
      </c>
      <c r="G38" s="1"/>
      <c r="H38" s="1"/>
      <c r="I38" s="4"/>
      <c r="J38" s="4">
        <f>SUM(J29:J37)</f>
        <v>641</v>
      </c>
      <c r="K38" s="4">
        <f>LARGE(K29:K36,1)+LARGE(K29:K36,2)+LARGE(K29:K36,3)+LARGE(K29:K36,4)+LARGE(K29:K36,5)</f>
        <v>466</v>
      </c>
    </row>
    <row r="40" spans="2:8" ht="12.75">
      <c r="B40" s="99" t="s">
        <v>35</v>
      </c>
      <c r="H40" s="99" t="s">
        <v>68</v>
      </c>
    </row>
    <row r="41" spans="1:11" ht="12.75">
      <c r="A41" s="3" t="s">
        <v>31</v>
      </c>
      <c r="B41" s="3" t="s">
        <v>32</v>
      </c>
      <c r="C41" s="3" t="s">
        <v>28</v>
      </c>
      <c r="D41" s="3" t="s">
        <v>29</v>
      </c>
      <c r="E41" s="3" t="s">
        <v>85</v>
      </c>
      <c r="G41" s="3" t="s">
        <v>31</v>
      </c>
      <c r="H41" s="3" t="s">
        <v>32</v>
      </c>
      <c r="I41" s="3" t="s">
        <v>28</v>
      </c>
      <c r="J41" s="3" t="s">
        <v>29</v>
      </c>
      <c r="K41" s="3" t="s">
        <v>85</v>
      </c>
    </row>
    <row r="42" spans="1:11" ht="12.75">
      <c r="A42" s="63"/>
      <c r="B42" s="64" t="s">
        <v>593</v>
      </c>
      <c r="C42" s="63" t="s">
        <v>82</v>
      </c>
      <c r="D42" s="63">
        <v>98</v>
      </c>
      <c r="E42" s="63">
        <f>D42</f>
        <v>98</v>
      </c>
      <c r="G42" s="63"/>
      <c r="H42" s="64" t="s">
        <v>609</v>
      </c>
      <c r="I42" s="63" t="s">
        <v>82</v>
      </c>
      <c r="J42" s="63">
        <v>120</v>
      </c>
      <c r="K42" s="63">
        <f>J42</f>
        <v>120</v>
      </c>
    </row>
    <row r="43" spans="1:11" ht="12.75">
      <c r="A43" s="63"/>
      <c r="B43" s="64"/>
      <c r="C43" s="63" t="s">
        <v>83</v>
      </c>
      <c r="D43" s="63">
        <v>108</v>
      </c>
      <c r="E43" s="63">
        <f>D43</f>
        <v>108</v>
      </c>
      <c r="G43" s="63"/>
      <c r="H43" s="64"/>
      <c r="I43" s="63" t="s">
        <v>83</v>
      </c>
      <c r="J43" s="63">
        <v>120</v>
      </c>
      <c r="K43" s="63">
        <f>J43</f>
        <v>120</v>
      </c>
    </row>
    <row r="44" spans="1:11" ht="12.75">
      <c r="A44" s="63"/>
      <c r="B44" s="64"/>
      <c r="C44" s="63" t="s">
        <v>84</v>
      </c>
      <c r="D44" s="63">
        <v>108</v>
      </c>
      <c r="E44" s="63">
        <v>0</v>
      </c>
      <c r="G44" s="63"/>
      <c r="H44" s="64"/>
      <c r="I44" s="63" t="s">
        <v>84</v>
      </c>
      <c r="J44" s="63">
        <v>120</v>
      </c>
      <c r="K44" s="63">
        <v>0</v>
      </c>
    </row>
    <row r="45" spans="1:11" ht="12.75">
      <c r="A45" s="63"/>
      <c r="B45" s="64" t="s">
        <v>594</v>
      </c>
      <c r="C45" s="63" t="s">
        <v>82</v>
      </c>
      <c r="D45" s="63">
        <v>85</v>
      </c>
      <c r="E45" s="63">
        <f>D45</f>
        <v>85</v>
      </c>
      <c r="G45" s="63"/>
      <c r="H45" s="64" t="s">
        <v>611</v>
      </c>
      <c r="I45" s="63" t="s">
        <v>82</v>
      </c>
      <c r="J45" s="63">
        <v>98</v>
      </c>
      <c r="K45" s="63">
        <f>J45</f>
        <v>98</v>
      </c>
    </row>
    <row r="46" spans="1:11" ht="12.75">
      <c r="A46" s="63"/>
      <c r="B46" s="64"/>
      <c r="C46" s="63" t="s">
        <v>83</v>
      </c>
      <c r="D46" s="63">
        <v>85</v>
      </c>
      <c r="E46" s="63">
        <f>D46</f>
        <v>85</v>
      </c>
      <c r="G46" s="63"/>
      <c r="H46" s="64"/>
      <c r="I46" s="63" t="s">
        <v>83</v>
      </c>
      <c r="J46" s="63">
        <v>108</v>
      </c>
      <c r="K46" s="63">
        <f>J46</f>
        <v>108</v>
      </c>
    </row>
    <row r="47" spans="1:11" ht="12.75">
      <c r="A47" s="63"/>
      <c r="B47" s="64"/>
      <c r="C47" s="63" t="s">
        <v>84</v>
      </c>
      <c r="D47" s="63">
        <v>85</v>
      </c>
      <c r="E47" s="63">
        <v>0</v>
      </c>
      <c r="G47" s="63"/>
      <c r="H47" s="64"/>
      <c r="I47" s="63" t="s">
        <v>84</v>
      </c>
      <c r="J47" s="63">
        <v>108</v>
      </c>
      <c r="K47" s="63">
        <v>0</v>
      </c>
    </row>
    <row r="48" spans="1:11" ht="12.75">
      <c r="A48" s="56"/>
      <c r="B48" s="85" t="s">
        <v>517</v>
      </c>
      <c r="C48" s="56"/>
      <c r="D48" s="56">
        <v>79</v>
      </c>
      <c r="E48" s="56">
        <f>D48</f>
        <v>79</v>
      </c>
      <c r="G48" s="56"/>
      <c r="H48" s="85" t="s">
        <v>128</v>
      </c>
      <c r="I48" s="56"/>
      <c r="J48" s="56">
        <v>108</v>
      </c>
      <c r="K48" s="56">
        <f>J48</f>
        <v>108</v>
      </c>
    </row>
    <row r="49" spans="1:11" ht="12.75">
      <c r="A49" s="56"/>
      <c r="B49" s="85" t="s">
        <v>299</v>
      </c>
      <c r="C49" s="56"/>
      <c r="D49" s="56">
        <v>79</v>
      </c>
      <c r="E49" s="56">
        <f>D49</f>
        <v>79</v>
      </c>
      <c r="G49" s="56"/>
      <c r="H49" s="85" t="s">
        <v>127</v>
      </c>
      <c r="I49" s="56"/>
      <c r="J49" s="56">
        <v>98</v>
      </c>
      <c r="K49" s="56">
        <f>J49</f>
        <v>98</v>
      </c>
    </row>
    <row r="50" spans="1:11" ht="12.75">
      <c r="A50" s="1"/>
      <c r="B50" s="9"/>
      <c r="C50" s="9"/>
      <c r="D50" s="9"/>
      <c r="E50" s="9"/>
      <c r="G50" s="1"/>
      <c r="H50" s="9"/>
      <c r="I50" s="9"/>
      <c r="J50" s="9"/>
      <c r="K50" s="9"/>
    </row>
    <row r="51" spans="1:11" ht="12.75">
      <c r="A51" s="1"/>
      <c r="B51" s="1"/>
      <c r="C51" s="4"/>
      <c r="D51" s="4">
        <f>SUM(D42:D50)</f>
        <v>727</v>
      </c>
      <c r="E51" s="4">
        <f>LARGE(E42:E49,1)+LARGE(E42:E49,2)+LARGE(E42:E49,3)+LARGE(E42:E49,4)+LARGE(E42:E49,5)</f>
        <v>455</v>
      </c>
      <c r="G51" s="1"/>
      <c r="H51" s="1"/>
      <c r="I51" s="4"/>
      <c r="J51" s="4">
        <f>SUM(J42:J50)</f>
        <v>880</v>
      </c>
      <c r="K51" s="4">
        <f>LARGE(K42:K49,1)+LARGE(K42:K49,2)+LARGE(K42:K49,3)+LARGE(K42:K49,4)+LARGE(K42:K49,5)</f>
        <v>554</v>
      </c>
    </row>
    <row r="53" spans="2:8" ht="12.75">
      <c r="B53" s="99" t="s">
        <v>213</v>
      </c>
      <c r="H53" s="99" t="s">
        <v>33</v>
      </c>
    </row>
    <row r="54" spans="1:11" ht="12.75">
      <c r="A54" s="3" t="s">
        <v>31</v>
      </c>
      <c r="B54" s="3" t="s">
        <v>32</v>
      </c>
      <c r="C54" s="3" t="s">
        <v>28</v>
      </c>
      <c r="D54" s="3" t="s">
        <v>29</v>
      </c>
      <c r="E54" s="3" t="s">
        <v>85</v>
      </c>
      <c r="G54" s="3" t="s">
        <v>31</v>
      </c>
      <c r="H54" s="3" t="s">
        <v>32</v>
      </c>
      <c r="I54" s="3" t="s">
        <v>28</v>
      </c>
      <c r="J54" s="3" t="s">
        <v>29</v>
      </c>
      <c r="K54" s="3" t="s">
        <v>85</v>
      </c>
    </row>
    <row r="55" spans="1:11" ht="12.75">
      <c r="A55" s="63"/>
      <c r="B55" s="64" t="s">
        <v>586</v>
      </c>
      <c r="C55" s="63" t="s">
        <v>82</v>
      </c>
      <c r="D55" s="63">
        <v>98</v>
      </c>
      <c r="E55" s="63">
        <f>D55</f>
        <v>98</v>
      </c>
      <c r="G55" s="63"/>
      <c r="H55" s="64" t="s">
        <v>606</v>
      </c>
      <c r="I55" s="63" t="s">
        <v>82</v>
      </c>
      <c r="J55" s="63">
        <v>108</v>
      </c>
      <c r="K55" s="63">
        <f>J55</f>
        <v>108</v>
      </c>
    </row>
    <row r="56" spans="1:11" ht="12.75">
      <c r="A56" s="63"/>
      <c r="B56" s="64"/>
      <c r="C56" s="63" t="s">
        <v>83</v>
      </c>
      <c r="D56" s="63">
        <v>108</v>
      </c>
      <c r="E56" s="63">
        <f>D56</f>
        <v>108</v>
      </c>
      <c r="G56" s="63"/>
      <c r="H56" s="64"/>
      <c r="I56" s="63" t="s">
        <v>83</v>
      </c>
      <c r="J56" s="63">
        <v>108</v>
      </c>
      <c r="K56" s="63">
        <f>J56</f>
        <v>108</v>
      </c>
    </row>
    <row r="57" spans="1:11" ht="12.75">
      <c r="A57" s="63"/>
      <c r="B57" s="64"/>
      <c r="C57" s="63" t="s">
        <v>84</v>
      </c>
      <c r="D57" s="63">
        <v>108</v>
      </c>
      <c r="E57" s="63">
        <v>0</v>
      </c>
      <c r="G57" s="63"/>
      <c r="H57" s="64"/>
      <c r="I57" s="63" t="s">
        <v>84</v>
      </c>
      <c r="J57" s="63">
        <v>108</v>
      </c>
      <c r="K57" s="63">
        <v>0</v>
      </c>
    </row>
    <row r="58" spans="1:11" ht="12.75">
      <c r="A58" s="63"/>
      <c r="B58" s="64" t="s">
        <v>587</v>
      </c>
      <c r="C58" s="63" t="s">
        <v>82</v>
      </c>
      <c r="D58" s="63">
        <v>98</v>
      </c>
      <c r="E58" s="63">
        <f>D58</f>
        <v>98</v>
      </c>
      <c r="G58" s="63"/>
      <c r="H58" s="64" t="s">
        <v>607</v>
      </c>
      <c r="I58" s="63" t="s">
        <v>82</v>
      </c>
      <c r="J58" s="63">
        <v>90</v>
      </c>
      <c r="K58" s="63">
        <f>J58</f>
        <v>90</v>
      </c>
    </row>
    <row r="59" spans="1:11" ht="12.75">
      <c r="A59" s="63"/>
      <c r="B59" s="64"/>
      <c r="C59" s="63" t="s">
        <v>83</v>
      </c>
      <c r="D59" s="63">
        <v>98</v>
      </c>
      <c r="E59" s="63">
        <f>D59</f>
        <v>98</v>
      </c>
      <c r="G59" s="63"/>
      <c r="H59" s="64"/>
      <c r="I59" s="63" t="s">
        <v>83</v>
      </c>
      <c r="J59" s="63">
        <v>90</v>
      </c>
      <c r="K59" s="63">
        <f>J59</f>
        <v>90</v>
      </c>
    </row>
    <row r="60" spans="1:11" ht="12.75">
      <c r="A60" s="63"/>
      <c r="B60" s="64"/>
      <c r="C60" s="63" t="s">
        <v>84</v>
      </c>
      <c r="D60" s="63">
        <v>98</v>
      </c>
      <c r="E60" s="63">
        <v>0</v>
      </c>
      <c r="G60" s="63"/>
      <c r="H60" s="64"/>
      <c r="I60" s="63" t="s">
        <v>84</v>
      </c>
      <c r="J60" s="63">
        <v>90</v>
      </c>
      <c r="K60" s="63">
        <v>0</v>
      </c>
    </row>
    <row r="61" spans="1:11" ht="12.75">
      <c r="A61" s="56"/>
      <c r="B61" s="85" t="s">
        <v>226</v>
      </c>
      <c r="C61" s="56"/>
      <c r="D61" s="56">
        <v>85</v>
      </c>
      <c r="E61" s="56">
        <f>D61</f>
        <v>85</v>
      </c>
      <c r="G61" s="56"/>
      <c r="H61" s="85" t="s">
        <v>398</v>
      </c>
      <c r="I61" s="56"/>
      <c r="J61" s="56">
        <v>82</v>
      </c>
      <c r="K61" s="56">
        <f>J61</f>
        <v>82</v>
      </c>
    </row>
    <row r="62" spans="1:11" ht="12.75">
      <c r="A62" s="56"/>
      <c r="B62" s="85" t="s">
        <v>227</v>
      </c>
      <c r="C62" s="56"/>
      <c r="D62" s="56">
        <v>76</v>
      </c>
      <c r="E62" s="56">
        <f>D62</f>
        <v>76</v>
      </c>
      <c r="G62" s="56"/>
      <c r="H62" s="56"/>
      <c r="I62" s="56"/>
      <c r="J62" s="56">
        <v>0</v>
      </c>
      <c r="K62" s="56">
        <f>J62</f>
        <v>0</v>
      </c>
    </row>
    <row r="63" spans="1:11" ht="12.75">
      <c r="A63" s="1"/>
      <c r="B63" s="9"/>
      <c r="C63" s="9"/>
      <c r="D63" s="9"/>
      <c r="E63" s="9"/>
      <c r="G63" s="1"/>
      <c r="H63" s="9"/>
      <c r="I63" s="9"/>
      <c r="J63" s="9"/>
      <c r="K63" s="9"/>
    </row>
    <row r="64" spans="1:11" ht="12.75">
      <c r="A64" s="1"/>
      <c r="B64" s="1"/>
      <c r="C64" s="4"/>
      <c r="D64" s="4">
        <f>SUM(D55:D63)</f>
        <v>769</v>
      </c>
      <c r="E64" s="4">
        <f>LARGE(E55:E62,1)+LARGE(E55:E62,2)+LARGE(E55:E62,3)+LARGE(E55:E62,4)+LARGE(E55:E62,5)</f>
        <v>487</v>
      </c>
      <c r="G64" s="1"/>
      <c r="H64" s="1"/>
      <c r="I64" s="4"/>
      <c r="J64" s="4">
        <f>SUM(J55:J63)</f>
        <v>676</v>
      </c>
      <c r="K64" s="4">
        <f>LARGE(K55:K62,1)+LARGE(K55:K62,2)+LARGE(K55:K62,3)+LARGE(K55:K62,4)+LARGE(K55:K62,5)</f>
        <v>478</v>
      </c>
    </row>
    <row r="66" spans="2:8" ht="12.75">
      <c r="B66" s="99" t="s">
        <v>44</v>
      </c>
      <c r="H66" s="99" t="s">
        <v>238</v>
      </c>
    </row>
    <row r="67" spans="1:11" ht="12.75">
      <c r="A67" s="3" t="s">
        <v>31</v>
      </c>
      <c r="B67" s="3" t="s">
        <v>32</v>
      </c>
      <c r="C67" s="3" t="s">
        <v>28</v>
      </c>
      <c r="D67" s="3" t="s">
        <v>29</v>
      </c>
      <c r="E67" s="3" t="s">
        <v>85</v>
      </c>
      <c r="G67" s="3" t="s">
        <v>31</v>
      </c>
      <c r="H67" s="3" t="s">
        <v>32</v>
      </c>
      <c r="I67" s="3" t="s">
        <v>28</v>
      </c>
      <c r="J67" s="3" t="s">
        <v>29</v>
      </c>
      <c r="K67" s="3" t="s">
        <v>85</v>
      </c>
    </row>
    <row r="68" spans="1:11" ht="12.75">
      <c r="A68" s="63"/>
      <c r="B68" s="64" t="s">
        <v>595</v>
      </c>
      <c r="C68" s="63" t="s">
        <v>82</v>
      </c>
      <c r="D68" s="63">
        <v>108</v>
      </c>
      <c r="E68" s="63">
        <f>D68</f>
        <v>108</v>
      </c>
      <c r="G68" s="63"/>
      <c r="H68" s="64" t="s">
        <v>602</v>
      </c>
      <c r="I68" s="63" t="s">
        <v>82</v>
      </c>
      <c r="J68" s="63">
        <v>90</v>
      </c>
      <c r="K68" s="63">
        <f>J68</f>
        <v>90</v>
      </c>
    </row>
    <row r="69" spans="1:11" ht="12.75">
      <c r="A69" s="63"/>
      <c r="B69" s="64"/>
      <c r="C69" s="63" t="s">
        <v>83</v>
      </c>
      <c r="D69" s="63">
        <v>108</v>
      </c>
      <c r="E69" s="63">
        <f>D69</f>
        <v>108</v>
      </c>
      <c r="G69" s="63"/>
      <c r="H69" s="64"/>
      <c r="I69" s="63" t="s">
        <v>83</v>
      </c>
      <c r="J69" s="63">
        <v>98</v>
      </c>
      <c r="K69" s="63">
        <f>J69</f>
        <v>98</v>
      </c>
    </row>
    <row r="70" spans="1:11" ht="12.75">
      <c r="A70" s="63"/>
      <c r="B70" s="64"/>
      <c r="C70" s="63" t="s">
        <v>84</v>
      </c>
      <c r="D70" s="63">
        <v>108</v>
      </c>
      <c r="E70" s="63">
        <v>0</v>
      </c>
      <c r="G70" s="63"/>
      <c r="H70" s="64"/>
      <c r="I70" s="63" t="s">
        <v>84</v>
      </c>
      <c r="J70" s="63">
        <v>90</v>
      </c>
      <c r="K70" s="63">
        <v>0</v>
      </c>
    </row>
    <row r="71" spans="1:11" ht="12.75">
      <c r="A71" s="63"/>
      <c r="B71" s="64" t="s">
        <v>596</v>
      </c>
      <c r="C71" s="63" t="s">
        <v>82</v>
      </c>
      <c r="D71" s="63">
        <v>108</v>
      </c>
      <c r="E71" s="63">
        <f>D71</f>
        <v>108</v>
      </c>
      <c r="G71" s="63"/>
      <c r="H71" s="64" t="s">
        <v>603</v>
      </c>
      <c r="I71" s="63" t="s">
        <v>82</v>
      </c>
      <c r="J71" s="63">
        <v>79</v>
      </c>
      <c r="K71" s="63">
        <f>J71</f>
        <v>79</v>
      </c>
    </row>
    <row r="72" spans="1:11" ht="12.75">
      <c r="A72" s="63"/>
      <c r="B72" s="64"/>
      <c r="C72" s="63" t="s">
        <v>83</v>
      </c>
      <c r="D72" s="63">
        <v>98</v>
      </c>
      <c r="E72" s="63">
        <f>D72</f>
        <v>98</v>
      </c>
      <c r="G72" s="63"/>
      <c r="H72" s="64"/>
      <c r="I72" s="63" t="s">
        <v>83</v>
      </c>
      <c r="J72" s="63">
        <v>79</v>
      </c>
      <c r="K72" s="63">
        <f>J72</f>
        <v>79</v>
      </c>
    </row>
    <row r="73" spans="1:11" ht="12.75">
      <c r="A73" s="63"/>
      <c r="B73" s="64"/>
      <c r="C73" s="63" t="s">
        <v>84</v>
      </c>
      <c r="D73" s="63">
        <v>98</v>
      </c>
      <c r="E73" s="63">
        <v>0</v>
      </c>
      <c r="G73" s="63"/>
      <c r="H73" s="64"/>
      <c r="I73" s="63" t="s">
        <v>84</v>
      </c>
      <c r="J73" s="63">
        <v>85</v>
      </c>
      <c r="K73" s="63">
        <v>0</v>
      </c>
    </row>
    <row r="74" spans="1:11" ht="12.75">
      <c r="A74" s="56"/>
      <c r="B74" s="85" t="s">
        <v>399</v>
      </c>
      <c r="C74" s="56"/>
      <c r="D74" s="56">
        <v>120</v>
      </c>
      <c r="E74" s="56">
        <f>D74</f>
        <v>120</v>
      </c>
      <c r="G74" s="56"/>
      <c r="H74" s="85" t="s">
        <v>402</v>
      </c>
      <c r="I74" s="56"/>
      <c r="J74" s="56">
        <v>74</v>
      </c>
      <c r="K74" s="56">
        <f>J74</f>
        <v>74</v>
      </c>
    </row>
    <row r="75" spans="1:11" ht="12.75">
      <c r="A75" s="56"/>
      <c r="B75" s="85" t="s">
        <v>401</v>
      </c>
      <c r="C75" s="56"/>
      <c r="D75" s="56">
        <v>120</v>
      </c>
      <c r="E75" s="56">
        <f>D75</f>
        <v>120</v>
      </c>
      <c r="G75" s="56"/>
      <c r="H75" s="56"/>
      <c r="I75" s="56"/>
      <c r="J75" s="56">
        <v>0</v>
      </c>
      <c r="K75" s="56">
        <f>J75</f>
        <v>0</v>
      </c>
    </row>
    <row r="76" spans="1:11" ht="12.75">
      <c r="A76" s="1"/>
      <c r="B76" s="9"/>
      <c r="C76" s="9"/>
      <c r="D76" s="9"/>
      <c r="E76" s="9"/>
      <c r="G76" s="1"/>
      <c r="H76" s="9"/>
      <c r="I76" s="9"/>
      <c r="J76" s="9"/>
      <c r="K76" s="9"/>
    </row>
    <row r="77" spans="1:11" ht="12.75">
      <c r="A77" s="1"/>
      <c r="B77" s="1"/>
      <c r="C77" s="4"/>
      <c r="D77" s="4">
        <f>SUM(D68:D76)</f>
        <v>868</v>
      </c>
      <c r="E77" s="4">
        <f>LARGE(E68:E75,1)+LARGE(E68:E75,2)+LARGE(E68:E75,3)+LARGE(E68:E75,4)+LARGE(E68:E75,5)</f>
        <v>564</v>
      </c>
      <c r="G77" s="1"/>
      <c r="H77" s="1"/>
      <c r="I77" s="4"/>
      <c r="J77" s="4">
        <f>SUM(J68:J76)</f>
        <v>595</v>
      </c>
      <c r="K77" s="4">
        <f>LARGE(K68:K75,1)+LARGE(K68:K75,2)+LARGE(K68:K75,3)+LARGE(K68:K75,4)+LARGE(K68:K75,5)</f>
        <v>420</v>
      </c>
    </row>
    <row r="78" spans="2:8" ht="12.75">
      <c r="B78" s="99" t="s">
        <v>42</v>
      </c>
      <c r="H78" s="37" t="s">
        <v>35</v>
      </c>
    </row>
    <row r="79" spans="1:11" ht="12.75">
      <c r="A79" s="3" t="s">
        <v>31</v>
      </c>
      <c r="B79" s="3" t="s">
        <v>32</v>
      </c>
      <c r="C79" s="3" t="s">
        <v>28</v>
      </c>
      <c r="D79" s="3" t="s">
        <v>29</v>
      </c>
      <c r="E79" s="3" t="s">
        <v>85</v>
      </c>
      <c r="G79" s="3" t="s">
        <v>31</v>
      </c>
      <c r="H79" s="3" t="s">
        <v>32</v>
      </c>
      <c r="I79" s="3" t="s">
        <v>28</v>
      </c>
      <c r="J79" s="3" t="s">
        <v>29</v>
      </c>
      <c r="K79" s="3" t="s">
        <v>85</v>
      </c>
    </row>
    <row r="80" spans="1:11" ht="12.75">
      <c r="A80" s="63"/>
      <c r="B80" s="64" t="s">
        <v>608</v>
      </c>
      <c r="C80" s="63" t="s">
        <v>82</v>
      </c>
      <c r="D80" s="63">
        <v>90</v>
      </c>
      <c r="E80" s="63">
        <f>D80</f>
        <v>90</v>
      </c>
      <c r="G80" s="63"/>
      <c r="H80" s="64"/>
      <c r="I80" s="63" t="s">
        <v>82</v>
      </c>
      <c r="J80" s="63">
        <v>0</v>
      </c>
      <c r="K80" s="63">
        <f>J80</f>
        <v>0</v>
      </c>
    </row>
    <row r="81" spans="1:11" ht="12.75">
      <c r="A81" s="63"/>
      <c r="B81" s="64"/>
      <c r="C81" s="63" t="s">
        <v>83</v>
      </c>
      <c r="D81" s="63">
        <v>90</v>
      </c>
      <c r="E81" s="63">
        <f>D81</f>
        <v>90</v>
      </c>
      <c r="G81" s="63"/>
      <c r="H81" s="64"/>
      <c r="I81" s="63" t="s">
        <v>83</v>
      </c>
      <c r="J81" s="63">
        <v>0</v>
      </c>
      <c r="K81" s="63">
        <f>J81</f>
        <v>0</v>
      </c>
    </row>
    <row r="82" spans="1:11" ht="12.75">
      <c r="A82" s="63"/>
      <c r="B82" s="64"/>
      <c r="C82" s="63" t="s">
        <v>84</v>
      </c>
      <c r="D82" s="63">
        <v>90</v>
      </c>
      <c r="E82" s="63">
        <v>0</v>
      </c>
      <c r="G82" s="63"/>
      <c r="H82" s="64"/>
      <c r="I82" s="63" t="s">
        <v>84</v>
      </c>
      <c r="J82" s="63">
        <v>0</v>
      </c>
      <c r="K82" s="63">
        <v>0</v>
      </c>
    </row>
    <row r="83" spans="1:11" ht="12.75">
      <c r="A83" s="63"/>
      <c r="B83" s="64" t="s">
        <v>610</v>
      </c>
      <c r="C83" s="63" t="s">
        <v>82</v>
      </c>
      <c r="D83" s="63">
        <v>82</v>
      </c>
      <c r="E83" s="63">
        <f>D83</f>
        <v>82</v>
      </c>
      <c r="G83" s="63"/>
      <c r="H83" s="64"/>
      <c r="I83" s="63" t="s">
        <v>82</v>
      </c>
      <c r="J83" s="63">
        <v>0</v>
      </c>
      <c r="K83" s="63">
        <f>J83</f>
        <v>0</v>
      </c>
    </row>
    <row r="84" spans="1:11" ht="12.75">
      <c r="A84" s="63"/>
      <c r="B84" s="64"/>
      <c r="C84" s="63" t="s">
        <v>83</v>
      </c>
      <c r="D84" s="63">
        <v>85</v>
      </c>
      <c r="E84" s="63">
        <f>D84</f>
        <v>85</v>
      </c>
      <c r="G84" s="63"/>
      <c r="H84" s="64"/>
      <c r="I84" s="63" t="s">
        <v>83</v>
      </c>
      <c r="J84" s="63">
        <v>0</v>
      </c>
      <c r="K84" s="63">
        <f>J84</f>
        <v>0</v>
      </c>
    </row>
    <row r="85" spans="1:11" ht="12.75">
      <c r="A85" s="63"/>
      <c r="B85" s="64"/>
      <c r="C85" s="63" t="s">
        <v>84</v>
      </c>
      <c r="D85" s="63">
        <v>82</v>
      </c>
      <c r="E85" s="63">
        <v>0</v>
      </c>
      <c r="G85" s="63"/>
      <c r="H85" s="64"/>
      <c r="I85" s="63" t="s">
        <v>84</v>
      </c>
      <c r="J85" s="63">
        <v>0</v>
      </c>
      <c r="K85" s="63">
        <v>0</v>
      </c>
    </row>
    <row r="86" spans="1:11" ht="12.75">
      <c r="A86" s="56"/>
      <c r="B86" s="85" t="s">
        <v>403</v>
      </c>
      <c r="C86" s="56"/>
      <c r="D86" s="56">
        <v>90</v>
      </c>
      <c r="E86" s="56">
        <f>D86</f>
        <v>90</v>
      </c>
      <c r="G86" s="56"/>
      <c r="H86" s="85" t="s">
        <v>299</v>
      </c>
      <c r="I86" s="56"/>
      <c r="J86" s="56">
        <v>0</v>
      </c>
      <c r="K86" s="56">
        <f>J86</f>
        <v>0</v>
      </c>
    </row>
    <row r="87" spans="1:11" ht="12.75">
      <c r="A87" s="56"/>
      <c r="B87" s="85" t="s">
        <v>614</v>
      </c>
      <c r="C87" s="56"/>
      <c r="D87" s="56">
        <v>79</v>
      </c>
      <c r="E87" s="56">
        <v>98</v>
      </c>
      <c r="G87" s="56"/>
      <c r="H87" s="56"/>
      <c r="I87" s="56"/>
      <c r="J87" s="56">
        <v>0</v>
      </c>
      <c r="K87" s="56">
        <f>J87</f>
        <v>0</v>
      </c>
    </row>
    <row r="88" spans="1:11" ht="12.75">
      <c r="A88" s="1"/>
      <c r="B88" s="9"/>
      <c r="C88" s="9"/>
      <c r="D88" s="9"/>
      <c r="E88" s="9"/>
      <c r="G88" s="1"/>
      <c r="H88" s="9"/>
      <c r="I88" s="9"/>
      <c r="J88" s="9"/>
      <c r="K88" s="9"/>
    </row>
    <row r="89" spans="1:11" ht="12.75">
      <c r="A89" s="1"/>
      <c r="B89" s="1"/>
      <c r="C89" s="4"/>
      <c r="D89" s="4">
        <f>SUM(D80:D88)</f>
        <v>688</v>
      </c>
      <c r="E89" s="4">
        <f>LARGE(E80:E87,1)+LARGE(E80:E87,2)+LARGE(E80:E87,3)+LARGE(E80:E87,4)+LARGE(E80:E87,5)</f>
        <v>453</v>
      </c>
      <c r="G89" s="1"/>
      <c r="H89" s="1"/>
      <c r="I89" s="4"/>
      <c r="J89" s="4">
        <f>SUM(J80:J88)</f>
        <v>0</v>
      </c>
      <c r="K89" s="4">
        <f>LARGE(K80:K87,1)+LARGE(K80:K87,2)+LARGE(K80:K87,3)+LARGE(K80:K87,4)+LARGE(K80:K87,5)</f>
        <v>0</v>
      </c>
    </row>
    <row r="90" spans="2:8" ht="12.75">
      <c r="B90" s="37" t="s">
        <v>41</v>
      </c>
      <c r="H90" s="37" t="s">
        <v>599</v>
      </c>
    </row>
    <row r="91" spans="1:11" ht="12.75">
      <c r="A91" s="3" t="s">
        <v>31</v>
      </c>
      <c r="B91" s="3" t="s">
        <v>32</v>
      </c>
      <c r="C91" s="3" t="s">
        <v>28</v>
      </c>
      <c r="D91" s="3" t="s">
        <v>29</v>
      </c>
      <c r="E91" s="3" t="s">
        <v>85</v>
      </c>
      <c r="G91" s="3" t="s">
        <v>31</v>
      </c>
      <c r="H91" s="3" t="s">
        <v>32</v>
      </c>
      <c r="I91" s="3" t="s">
        <v>28</v>
      </c>
      <c r="J91" s="3" t="s">
        <v>29</v>
      </c>
      <c r="K91" s="3" t="s">
        <v>85</v>
      </c>
    </row>
    <row r="92" spans="1:11" ht="12.75">
      <c r="A92" s="63"/>
      <c r="B92" s="64" t="s">
        <v>597</v>
      </c>
      <c r="C92" s="63" t="s">
        <v>82</v>
      </c>
      <c r="D92" s="63">
        <v>98</v>
      </c>
      <c r="E92" s="63">
        <f>D92</f>
        <v>98</v>
      </c>
      <c r="G92" s="63"/>
      <c r="H92" s="64" t="s">
        <v>600</v>
      </c>
      <c r="I92" s="63" t="s">
        <v>82</v>
      </c>
      <c r="J92" s="63">
        <v>90</v>
      </c>
      <c r="K92" s="63">
        <f>J92</f>
        <v>90</v>
      </c>
    </row>
    <row r="93" spans="1:11" ht="12.75">
      <c r="A93" s="63"/>
      <c r="B93" s="64"/>
      <c r="C93" s="63" t="s">
        <v>83</v>
      </c>
      <c r="D93" s="63">
        <v>90</v>
      </c>
      <c r="E93" s="63">
        <f>D93</f>
        <v>90</v>
      </c>
      <c r="G93" s="63"/>
      <c r="H93" s="64"/>
      <c r="I93" s="63" t="s">
        <v>83</v>
      </c>
      <c r="J93" s="63">
        <v>98</v>
      </c>
      <c r="K93" s="63">
        <f>J93</f>
        <v>98</v>
      </c>
    </row>
    <row r="94" spans="1:11" ht="12.75">
      <c r="A94" s="63"/>
      <c r="B94" s="64"/>
      <c r="C94" s="63" t="s">
        <v>84</v>
      </c>
      <c r="D94" s="63">
        <v>98</v>
      </c>
      <c r="E94" s="63">
        <v>0</v>
      </c>
      <c r="G94" s="63"/>
      <c r="H94" s="64"/>
      <c r="I94" s="63" t="s">
        <v>84</v>
      </c>
      <c r="J94" s="63">
        <v>98</v>
      </c>
      <c r="K94" s="63">
        <v>0</v>
      </c>
    </row>
    <row r="95" spans="1:11" ht="12.75">
      <c r="A95" s="63"/>
      <c r="B95" s="64" t="s">
        <v>598</v>
      </c>
      <c r="C95" s="63" t="s">
        <v>82</v>
      </c>
      <c r="D95" s="63">
        <v>85</v>
      </c>
      <c r="E95" s="63">
        <f>D95</f>
        <v>85</v>
      </c>
      <c r="G95" s="63"/>
      <c r="H95" s="64" t="s">
        <v>601</v>
      </c>
      <c r="I95" s="63" t="s">
        <v>82</v>
      </c>
      <c r="J95" s="63">
        <v>82</v>
      </c>
      <c r="K95" s="63">
        <f>J95</f>
        <v>82</v>
      </c>
    </row>
    <row r="96" spans="1:11" ht="12.75">
      <c r="A96" s="63"/>
      <c r="B96" s="64"/>
      <c r="C96" s="63" t="s">
        <v>83</v>
      </c>
      <c r="D96" s="63">
        <v>98</v>
      </c>
      <c r="E96" s="63">
        <f>D96</f>
        <v>98</v>
      </c>
      <c r="G96" s="63"/>
      <c r="H96" s="64"/>
      <c r="I96" s="63" t="s">
        <v>83</v>
      </c>
      <c r="J96" s="63">
        <v>79</v>
      </c>
      <c r="K96" s="63">
        <f>J96</f>
        <v>79</v>
      </c>
    </row>
    <row r="97" spans="1:11" ht="12.75">
      <c r="A97" s="63"/>
      <c r="B97" s="64"/>
      <c r="C97" s="63" t="s">
        <v>84</v>
      </c>
      <c r="D97" s="63">
        <v>85</v>
      </c>
      <c r="E97" s="63">
        <v>0</v>
      </c>
      <c r="G97" s="63"/>
      <c r="H97" s="64"/>
      <c r="I97" s="63" t="s">
        <v>84</v>
      </c>
      <c r="J97" s="63">
        <v>79</v>
      </c>
      <c r="K97" s="63">
        <v>0</v>
      </c>
    </row>
    <row r="98" spans="1:11" ht="12.75">
      <c r="A98" s="56"/>
      <c r="B98" s="85"/>
      <c r="C98" s="56"/>
      <c r="D98" s="56">
        <v>0</v>
      </c>
      <c r="E98" s="56">
        <f>D98</f>
        <v>0</v>
      </c>
      <c r="G98" s="56"/>
      <c r="H98" s="85"/>
      <c r="I98" s="56"/>
      <c r="J98" s="56">
        <v>0</v>
      </c>
      <c r="K98" s="56">
        <f>J98</f>
        <v>0</v>
      </c>
    </row>
    <row r="99" spans="1:11" ht="12.75">
      <c r="A99" s="56"/>
      <c r="B99" s="85"/>
      <c r="C99" s="56"/>
      <c r="D99" s="56">
        <v>0</v>
      </c>
      <c r="E99" s="56">
        <f>D99</f>
        <v>0</v>
      </c>
      <c r="G99" s="56"/>
      <c r="H99" s="85"/>
      <c r="I99" s="56"/>
      <c r="J99" s="56">
        <v>0</v>
      </c>
      <c r="K99" s="56">
        <f>J99</f>
        <v>0</v>
      </c>
    </row>
    <row r="100" spans="1:11" ht="12.75">
      <c r="A100" s="1"/>
      <c r="B100" s="9"/>
      <c r="C100" s="9"/>
      <c r="D100" s="9"/>
      <c r="E100" s="9"/>
      <c r="G100" s="1"/>
      <c r="H100" s="9"/>
      <c r="I100" s="9"/>
      <c r="J100" s="9"/>
      <c r="K100" s="9"/>
    </row>
    <row r="101" spans="1:11" ht="12.75">
      <c r="A101" s="1"/>
      <c r="B101" s="1"/>
      <c r="C101" s="4"/>
      <c r="D101" s="4">
        <f>SUM(D92:D100)</f>
        <v>554</v>
      </c>
      <c r="E101" s="4">
        <f>LARGE(E92:E99,1)+LARGE(E92:E99,2)+LARGE(E92:E99,3)+LARGE(E92:E99,4)+LARGE(E92:E99,5)</f>
        <v>371</v>
      </c>
      <c r="G101" s="1"/>
      <c r="H101" s="1"/>
      <c r="I101" s="4"/>
      <c r="J101" s="4">
        <f>SUM(J92:J100)</f>
        <v>526</v>
      </c>
      <c r="K101" s="4">
        <f>LARGE(K92:K99,1)+LARGE(K92:K99,2)+LARGE(K92:K99,3)+LARGE(K92:K99,4)+LARGE(K92:K99,5)</f>
        <v>349</v>
      </c>
    </row>
    <row r="102" spans="2:8" ht="12.75">
      <c r="B102" s="37" t="s">
        <v>187</v>
      </c>
      <c r="H102" s="37" t="s">
        <v>243</v>
      </c>
    </row>
    <row r="103" spans="1:11" ht="12.75">
      <c r="A103" s="3" t="s">
        <v>31</v>
      </c>
      <c r="B103" s="3" t="s">
        <v>32</v>
      </c>
      <c r="C103" s="3" t="s">
        <v>28</v>
      </c>
      <c r="D103" s="3" t="s">
        <v>29</v>
      </c>
      <c r="E103" s="3" t="s">
        <v>85</v>
      </c>
      <c r="G103" s="3" t="s">
        <v>31</v>
      </c>
      <c r="H103" s="3" t="s">
        <v>32</v>
      </c>
      <c r="I103" s="3" t="s">
        <v>28</v>
      </c>
      <c r="J103" s="3" t="s">
        <v>29</v>
      </c>
      <c r="K103" s="3" t="s">
        <v>85</v>
      </c>
    </row>
    <row r="104" spans="1:11" ht="12.75">
      <c r="A104" s="63"/>
      <c r="B104" s="64" t="s">
        <v>604</v>
      </c>
      <c r="C104" s="63" t="s">
        <v>82</v>
      </c>
      <c r="D104" s="63">
        <v>79</v>
      </c>
      <c r="E104" s="63">
        <f>D104</f>
        <v>79</v>
      </c>
      <c r="G104" s="63"/>
      <c r="H104" s="64" t="s">
        <v>605</v>
      </c>
      <c r="I104" s="63" t="s">
        <v>82</v>
      </c>
      <c r="J104" s="63">
        <v>74</v>
      </c>
      <c r="K104" s="63">
        <f>J104</f>
        <v>74</v>
      </c>
    </row>
    <row r="105" spans="1:11" ht="12.75">
      <c r="A105" s="63"/>
      <c r="B105" s="64"/>
      <c r="C105" s="63" t="s">
        <v>83</v>
      </c>
      <c r="D105" s="63">
        <v>85</v>
      </c>
      <c r="E105" s="63">
        <f>D105</f>
        <v>85</v>
      </c>
      <c r="G105" s="63"/>
      <c r="H105" s="64"/>
      <c r="I105" s="63" t="s">
        <v>83</v>
      </c>
      <c r="J105" s="63">
        <v>74</v>
      </c>
      <c r="K105" s="63">
        <f>J105</f>
        <v>74</v>
      </c>
    </row>
    <row r="106" spans="1:11" ht="12.75">
      <c r="A106" s="63"/>
      <c r="B106" s="64"/>
      <c r="C106" s="63" t="s">
        <v>84</v>
      </c>
      <c r="D106" s="63">
        <v>82</v>
      </c>
      <c r="E106" s="63">
        <v>0</v>
      </c>
      <c r="G106" s="63"/>
      <c r="H106" s="64"/>
      <c r="I106" s="63" t="s">
        <v>84</v>
      </c>
      <c r="J106" s="63">
        <v>74</v>
      </c>
      <c r="K106" s="63">
        <v>0</v>
      </c>
    </row>
    <row r="107" spans="1:11" ht="12.75">
      <c r="A107" s="63"/>
      <c r="B107" s="64" t="s">
        <v>605</v>
      </c>
      <c r="C107" s="63" t="s">
        <v>82</v>
      </c>
      <c r="D107" s="63">
        <v>85</v>
      </c>
      <c r="E107" s="63">
        <f>D107</f>
        <v>85</v>
      </c>
      <c r="G107" s="63"/>
      <c r="H107" s="64"/>
      <c r="I107" s="63" t="s">
        <v>82</v>
      </c>
      <c r="J107" s="63">
        <v>0</v>
      </c>
      <c r="K107" s="63">
        <f>J107</f>
        <v>0</v>
      </c>
    </row>
    <row r="108" spans="1:11" ht="12.75">
      <c r="A108" s="63"/>
      <c r="B108" s="64"/>
      <c r="C108" s="63" t="s">
        <v>83</v>
      </c>
      <c r="D108" s="63">
        <v>82</v>
      </c>
      <c r="E108" s="63">
        <f>D108</f>
        <v>82</v>
      </c>
      <c r="G108" s="63"/>
      <c r="H108" s="64"/>
      <c r="I108" s="63" t="s">
        <v>83</v>
      </c>
      <c r="J108" s="63">
        <v>0</v>
      </c>
      <c r="K108" s="63">
        <f>J108</f>
        <v>0</v>
      </c>
    </row>
    <row r="109" spans="1:11" ht="12.75">
      <c r="A109" s="63"/>
      <c r="B109" s="64"/>
      <c r="C109" s="63" t="s">
        <v>84</v>
      </c>
      <c r="D109" s="63">
        <v>79</v>
      </c>
      <c r="E109" s="63">
        <v>0</v>
      </c>
      <c r="G109" s="63"/>
      <c r="H109" s="64"/>
      <c r="I109" s="63">
        <v>0</v>
      </c>
      <c r="J109" s="63">
        <v>0</v>
      </c>
      <c r="K109" s="63">
        <v>0</v>
      </c>
    </row>
    <row r="110" spans="1:11" ht="12.75">
      <c r="A110" s="56"/>
      <c r="B110" s="85"/>
      <c r="C110" s="56"/>
      <c r="D110" s="56">
        <v>0</v>
      </c>
      <c r="E110" s="56">
        <f>D110</f>
        <v>0</v>
      </c>
      <c r="G110" s="56"/>
      <c r="H110" s="85"/>
      <c r="I110" s="56"/>
      <c r="J110" s="56">
        <v>0</v>
      </c>
      <c r="K110" s="56">
        <f>J110</f>
        <v>0</v>
      </c>
    </row>
    <row r="111" spans="1:11" ht="12.75">
      <c r="A111" s="56"/>
      <c r="B111" s="85"/>
      <c r="C111" s="56"/>
      <c r="D111" s="56">
        <v>0</v>
      </c>
      <c r="E111" s="56">
        <f>D111</f>
        <v>0</v>
      </c>
      <c r="G111" s="56"/>
      <c r="H111" s="85"/>
      <c r="I111" s="56"/>
      <c r="J111" s="56">
        <v>0</v>
      </c>
      <c r="K111" s="56">
        <f>J111</f>
        <v>0</v>
      </c>
    </row>
    <row r="112" spans="1:11" ht="12.75">
      <c r="A112" s="1"/>
      <c r="B112" s="9"/>
      <c r="C112" s="9"/>
      <c r="D112" s="9"/>
      <c r="E112" s="9"/>
      <c r="G112" s="1"/>
      <c r="H112" s="9"/>
      <c r="I112" s="9"/>
      <c r="J112" s="9"/>
      <c r="K112" s="9"/>
    </row>
    <row r="113" spans="1:11" ht="12.75">
      <c r="A113" s="1"/>
      <c r="B113" s="1"/>
      <c r="C113" s="4"/>
      <c r="D113" s="4">
        <f>SUM(D104:D112)</f>
        <v>492</v>
      </c>
      <c r="E113" s="4">
        <f>LARGE(E104:E111,1)+LARGE(E104:E111,2)+LARGE(E104:E111,3)+LARGE(E104:E111,4)+LARGE(E104:E111,5)</f>
        <v>331</v>
      </c>
      <c r="G113" s="1"/>
      <c r="H113" s="1"/>
      <c r="I113" s="4"/>
      <c r="J113" s="4">
        <f>SUM(J104:J112)</f>
        <v>222</v>
      </c>
      <c r="K113" s="4">
        <f>LARGE(K104:K111,1)+LARGE(K104:K111,2)+LARGE(K104:K111,3)+LARGE(K104:K111,4)+LARGE(K104:K111,5)</f>
        <v>148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51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B69" sqref="B69"/>
    </sheetView>
  </sheetViews>
  <sheetFormatPr defaultColWidth="9.140625" defaultRowHeight="12.75"/>
  <cols>
    <col min="1" max="1" width="31.57421875" style="0" customWidth="1"/>
    <col min="2" max="2" width="23.7109375" style="0" customWidth="1"/>
    <col min="3" max="4" width="10.7109375" style="0" customWidth="1"/>
    <col min="5" max="5" width="11.28125" style="0" customWidth="1"/>
    <col min="6" max="6" width="10.57421875" style="0" customWidth="1"/>
    <col min="7" max="7" width="11.00390625" style="0" customWidth="1"/>
    <col min="8" max="8" width="11.8515625" style="0" customWidth="1"/>
    <col min="9" max="9" width="11.421875" style="0" customWidth="1"/>
    <col min="10" max="10" width="11.00390625" style="0" customWidth="1"/>
  </cols>
  <sheetData>
    <row r="1" spans="1:11" ht="15.75">
      <c r="A1" s="149" t="s">
        <v>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.75">
      <c r="A2" s="150" t="s">
        <v>32</v>
      </c>
      <c r="B2" s="151" t="s">
        <v>27</v>
      </c>
      <c r="C2" s="217" t="s">
        <v>82</v>
      </c>
      <c r="D2" s="217"/>
      <c r="E2" s="218"/>
      <c r="F2" s="219" t="s">
        <v>83</v>
      </c>
      <c r="G2" s="217"/>
      <c r="H2" s="218"/>
      <c r="I2" s="219" t="s">
        <v>84</v>
      </c>
      <c r="J2" s="217"/>
      <c r="K2" s="218"/>
    </row>
    <row r="3" spans="1:11" ht="15.75">
      <c r="A3" s="152"/>
      <c r="B3" s="153"/>
      <c r="C3" s="72" t="s">
        <v>54</v>
      </c>
      <c r="D3" s="72" t="s">
        <v>79</v>
      </c>
      <c r="E3" s="72" t="s">
        <v>29</v>
      </c>
      <c r="F3" s="72" t="s">
        <v>54</v>
      </c>
      <c r="G3" s="72" t="s">
        <v>79</v>
      </c>
      <c r="H3" s="72" t="s">
        <v>29</v>
      </c>
      <c r="I3" s="72" t="s">
        <v>54</v>
      </c>
      <c r="J3" s="72" t="s">
        <v>79</v>
      </c>
      <c r="K3" s="72" t="s">
        <v>29</v>
      </c>
    </row>
    <row r="4" spans="1:11" ht="15.75">
      <c r="A4" s="155" t="s">
        <v>547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5">
      <c r="A5" s="154" t="s">
        <v>548</v>
      </c>
      <c r="B5" s="154" t="s">
        <v>265</v>
      </c>
      <c r="C5" s="72">
        <v>26.5</v>
      </c>
      <c r="D5" s="72">
        <v>1</v>
      </c>
      <c r="E5" s="72">
        <v>120</v>
      </c>
      <c r="F5" s="72">
        <v>24</v>
      </c>
      <c r="G5" s="72">
        <v>1</v>
      </c>
      <c r="H5" s="72">
        <v>120</v>
      </c>
      <c r="I5" s="72">
        <v>50.5</v>
      </c>
      <c r="J5" s="72">
        <v>1</v>
      </c>
      <c r="K5" s="72">
        <v>120</v>
      </c>
    </row>
    <row r="6" spans="1:11" ht="15">
      <c r="A6" s="154" t="s">
        <v>549</v>
      </c>
      <c r="B6" s="154" t="s">
        <v>178</v>
      </c>
      <c r="C6" s="72">
        <v>15</v>
      </c>
      <c r="D6" s="72">
        <v>2</v>
      </c>
      <c r="E6" s="72">
        <v>108</v>
      </c>
      <c r="F6" s="72">
        <v>10</v>
      </c>
      <c r="G6" s="72">
        <v>2</v>
      </c>
      <c r="H6" s="72">
        <v>108</v>
      </c>
      <c r="I6" s="72">
        <v>25</v>
      </c>
      <c r="J6" s="72">
        <v>2</v>
      </c>
      <c r="K6" s="72">
        <v>108</v>
      </c>
    </row>
    <row r="7" spans="1:11" ht="15">
      <c r="A7" s="154" t="s">
        <v>119</v>
      </c>
      <c r="B7" s="154" t="s">
        <v>178</v>
      </c>
      <c r="C7" s="72">
        <v>10</v>
      </c>
      <c r="D7" s="72">
        <v>3</v>
      </c>
      <c r="E7" s="72">
        <v>98</v>
      </c>
      <c r="F7" s="72">
        <v>5</v>
      </c>
      <c r="G7" s="72">
        <v>3</v>
      </c>
      <c r="H7" s="72">
        <v>98</v>
      </c>
      <c r="I7" s="72">
        <v>15</v>
      </c>
      <c r="J7" s="72">
        <v>3</v>
      </c>
      <c r="K7" s="72">
        <v>98</v>
      </c>
    </row>
    <row r="8" spans="1:11" ht="15">
      <c r="A8" s="154"/>
      <c r="B8" s="154"/>
      <c r="C8" s="72"/>
      <c r="D8" s="72"/>
      <c r="E8" s="72"/>
      <c r="F8" s="72"/>
      <c r="G8" s="72"/>
      <c r="H8" s="72"/>
      <c r="I8" s="72"/>
      <c r="J8" s="72"/>
      <c r="K8" s="72"/>
    </row>
    <row r="9" spans="1:11" ht="15.75">
      <c r="A9" s="155" t="s">
        <v>408</v>
      </c>
      <c r="B9" s="154"/>
      <c r="C9" s="72"/>
      <c r="D9" s="72"/>
      <c r="E9" s="72"/>
      <c r="F9" s="72"/>
      <c r="G9" s="72"/>
      <c r="H9" s="72"/>
      <c r="I9" s="72"/>
      <c r="J9" s="72"/>
      <c r="K9" s="72"/>
    </row>
    <row r="10" spans="1:11" ht="15">
      <c r="A10" s="154" t="s">
        <v>554</v>
      </c>
      <c r="B10" s="154" t="s">
        <v>140</v>
      </c>
      <c r="C10" s="72">
        <v>80.5</v>
      </c>
      <c r="D10" s="72">
        <v>1</v>
      </c>
      <c r="E10" s="72">
        <v>120</v>
      </c>
      <c r="F10" s="72">
        <v>88</v>
      </c>
      <c r="G10" s="72">
        <v>1</v>
      </c>
      <c r="H10" s="72">
        <v>120</v>
      </c>
      <c r="I10" s="72">
        <v>168.5</v>
      </c>
      <c r="J10" s="72">
        <v>1</v>
      </c>
      <c r="K10" s="72">
        <v>120</v>
      </c>
    </row>
    <row r="11" spans="1:11" ht="15">
      <c r="A11" s="154" t="s">
        <v>551</v>
      </c>
      <c r="B11" s="154" t="s">
        <v>213</v>
      </c>
      <c r="C11" s="72">
        <v>26</v>
      </c>
      <c r="D11" s="72">
        <v>3</v>
      </c>
      <c r="E11" s="72">
        <v>98</v>
      </c>
      <c r="F11" s="72">
        <v>38</v>
      </c>
      <c r="G11" s="72">
        <v>2</v>
      </c>
      <c r="H11" s="72">
        <v>108</v>
      </c>
      <c r="I11" s="72">
        <v>64</v>
      </c>
      <c r="J11" s="72">
        <v>2</v>
      </c>
      <c r="K11" s="72">
        <v>108</v>
      </c>
    </row>
    <row r="12" spans="1:11" ht="15">
      <c r="A12" s="154" t="s">
        <v>550</v>
      </c>
      <c r="B12" s="154" t="s">
        <v>191</v>
      </c>
      <c r="C12" s="72">
        <v>25</v>
      </c>
      <c r="D12" s="72">
        <v>4</v>
      </c>
      <c r="E12" s="72">
        <v>90</v>
      </c>
      <c r="F12" s="72">
        <v>37</v>
      </c>
      <c r="G12" s="72">
        <v>3</v>
      </c>
      <c r="H12" s="72">
        <v>98</v>
      </c>
      <c r="I12" s="72">
        <v>62</v>
      </c>
      <c r="J12" s="72">
        <v>3</v>
      </c>
      <c r="K12" s="72">
        <v>98</v>
      </c>
    </row>
    <row r="13" spans="1:11" ht="15">
      <c r="A13" s="154" t="s">
        <v>257</v>
      </c>
      <c r="B13" s="154" t="s">
        <v>256</v>
      </c>
      <c r="C13" s="72">
        <v>33</v>
      </c>
      <c r="D13" s="72">
        <v>2</v>
      </c>
      <c r="E13" s="72">
        <v>108</v>
      </c>
      <c r="F13" s="72">
        <v>23</v>
      </c>
      <c r="G13" s="72">
        <v>4</v>
      </c>
      <c r="H13" s="72">
        <v>90</v>
      </c>
      <c r="I13" s="72">
        <v>56</v>
      </c>
      <c r="J13" s="72">
        <v>4</v>
      </c>
      <c r="K13" s="72">
        <v>90</v>
      </c>
    </row>
    <row r="14" spans="1:11" ht="15">
      <c r="A14" s="154" t="s">
        <v>258</v>
      </c>
      <c r="B14" s="154" t="s">
        <v>256</v>
      </c>
      <c r="C14" s="72">
        <v>19</v>
      </c>
      <c r="D14" s="72">
        <v>6</v>
      </c>
      <c r="E14" s="72">
        <v>85</v>
      </c>
      <c r="F14" s="72">
        <v>18</v>
      </c>
      <c r="G14" s="72">
        <v>5</v>
      </c>
      <c r="H14" s="72">
        <v>85</v>
      </c>
      <c r="I14" s="72">
        <v>37</v>
      </c>
      <c r="J14" s="72">
        <v>5</v>
      </c>
      <c r="K14" s="72">
        <v>85</v>
      </c>
    </row>
    <row r="15" spans="1:11" ht="15">
      <c r="A15" s="154" t="s">
        <v>552</v>
      </c>
      <c r="B15" s="154" t="s">
        <v>136</v>
      </c>
      <c r="C15" s="72">
        <v>24.5</v>
      </c>
      <c r="D15" s="72">
        <v>5</v>
      </c>
      <c r="E15" s="72" t="s">
        <v>553</v>
      </c>
      <c r="F15" s="72">
        <v>2</v>
      </c>
      <c r="G15" s="72">
        <v>6</v>
      </c>
      <c r="H15" s="72" t="s">
        <v>553</v>
      </c>
      <c r="I15" s="156" t="s">
        <v>555</v>
      </c>
      <c r="J15" s="72">
        <v>6</v>
      </c>
      <c r="K15" s="72">
        <v>82</v>
      </c>
    </row>
    <row r="16" spans="1:11" ht="15">
      <c r="A16" s="154"/>
      <c r="B16" s="154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5.75">
      <c r="A17" s="155" t="s">
        <v>556</v>
      </c>
      <c r="B17" s="154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">
      <c r="A18" s="154" t="s">
        <v>560</v>
      </c>
      <c r="B18" s="154" t="s">
        <v>191</v>
      </c>
      <c r="C18" s="72">
        <v>38</v>
      </c>
      <c r="D18" s="72">
        <v>2</v>
      </c>
      <c r="E18" s="72">
        <v>108</v>
      </c>
      <c r="F18" s="72">
        <v>80</v>
      </c>
      <c r="G18" s="72">
        <v>1</v>
      </c>
      <c r="H18" s="72">
        <v>120</v>
      </c>
      <c r="I18" s="156">
        <v>118</v>
      </c>
      <c r="J18" s="72">
        <v>1</v>
      </c>
      <c r="K18" s="72">
        <v>120</v>
      </c>
    </row>
    <row r="19" spans="1:11" ht="15">
      <c r="A19" s="154" t="s">
        <v>275</v>
      </c>
      <c r="B19" s="154" t="s">
        <v>265</v>
      </c>
      <c r="C19" s="72">
        <v>42</v>
      </c>
      <c r="D19" s="72">
        <v>1</v>
      </c>
      <c r="E19" s="72">
        <v>120</v>
      </c>
      <c r="F19" s="72">
        <v>43</v>
      </c>
      <c r="G19" s="72">
        <v>2</v>
      </c>
      <c r="H19" s="72">
        <v>108</v>
      </c>
      <c r="I19" s="156">
        <v>85</v>
      </c>
      <c r="J19" s="72">
        <v>2</v>
      </c>
      <c r="K19" s="72">
        <v>108</v>
      </c>
    </row>
    <row r="20" spans="1:11" ht="15">
      <c r="A20" s="154" t="s">
        <v>558</v>
      </c>
      <c r="B20" s="154" t="s">
        <v>35</v>
      </c>
      <c r="C20" s="72">
        <v>2</v>
      </c>
      <c r="D20" s="72">
        <v>4</v>
      </c>
      <c r="E20" s="72">
        <v>90</v>
      </c>
      <c r="F20" s="72">
        <v>15</v>
      </c>
      <c r="G20" s="72">
        <v>3</v>
      </c>
      <c r="H20" s="72">
        <v>98</v>
      </c>
      <c r="I20" s="157" t="s">
        <v>559</v>
      </c>
      <c r="J20" s="72">
        <v>3</v>
      </c>
      <c r="K20" s="72">
        <v>98</v>
      </c>
    </row>
    <row r="21" spans="1:11" ht="15">
      <c r="A21" s="154" t="s">
        <v>557</v>
      </c>
      <c r="B21" s="154" t="s">
        <v>199</v>
      </c>
      <c r="C21" s="72">
        <v>2</v>
      </c>
      <c r="D21" s="72">
        <v>3</v>
      </c>
      <c r="E21" s="72">
        <v>98</v>
      </c>
      <c r="F21" s="72">
        <v>2</v>
      </c>
      <c r="G21" s="72">
        <v>4</v>
      </c>
      <c r="H21" s="72">
        <v>90</v>
      </c>
      <c r="I21" s="72">
        <v>4</v>
      </c>
      <c r="J21" s="72">
        <v>4</v>
      </c>
      <c r="K21" s="72">
        <v>90</v>
      </c>
    </row>
    <row r="22" spans="1:11" ht="15">
      <c r="A22" s="154"/>
      <c r="B22" s="154"/>
      <c r="C22" s="72"/>
      <c r="D22" s="72"/>
      <c r="E22" s="72"/>
      <c r="F22" s="72"/>
      <c r="G22" s="72"/>
      <c r="H22" s="72"/>
      <c r="I22" s="156"/>
      <c r="J22" s="72"/>
      <c r="K22" s="72"/>
    </row>
    <row r="23" spans="1:11" ht="15.75">
      <c r="A23" s="155" t="s">
        <v>561</v>
      </c>
      <c r="B23" s="154"/>
      <c r="C23" s="72"/>
      <c r="D23" s="72"/>
      <c r="E23" s="72"/>
      <c r="F23" s="72"/>
      <c r="G23" s="72"/>
      <c r="H23" s="72"/>
      <c r="I23" s="156"/>
      <c r="J23" s="72"/>
      <c r="K23" s="72"/>
    </row>
    <row r="24" spans="1:11" ht="15">
      <c r="A24" s="154" t="s">
        <v>565</v>
      </c>
      <c r="B24" s="154" t="s">
        <v>265</v>
      </c>
      <c r="C24" s="72">
        <v>102.5</v>
      </c>
      <c r="D24" s="72">
        <v>1</v>
      </c>
      <c r="E24" s="72">
        <v>120</v>
      </c>
      <c r="F24" s="72">
        <v>150</v>
      </c>
      <c r="G24" s="72">
        <v>1</v>
      </c>
      <c r="H24" s="72">
        <v>120</v>
      </c>
      <c r="I24" s="156">
        <v>252.5</v>
      </c>
      <c r="J24" s="72">
        <v>1</v>
      </c>
      <c r="K24" s="72">
        <v>120</v>
      </c>
    </row>
    <row r="25" spans="1:11" ht="15">
      <c r="A25" s="154" t="s">
        <v>216</v>
      </c>
      <c r="B25" s="154" t="s">
        <v>44</v>
      </c>
      <c r="C25" s="72">
        <v>73.5</v>
      </c>
      <c r="D25" s="72">
        <v>2</v>
      </c>
      <c r="E25" s="72">
        <v>108</v>
      </c>
      <c r="F25" s="72">
        <v>80</v>
      </c>
      <c r="G25" s="72">
        <v>2</v>
      </c>
      <c r="H25" s="72">
        <v>108</v>
      </c>
      <c r="I25" s="156">
        <v>153.5</v>
      </c>
      <c r="J25" s="72">
        <v>2</v>
      </c>
      <c r="K25" s="72">
        <v>108</v>
      </c>
    </row>
    <row r="26" spans="1:11" ht="15">
      <c r="A26" s="154" t="s">
        <v>230</v>
      </c>
      <c r="B26" s="154" t="s">
        <v>41</v>
      </c>
      <c r="C26" s="72">
        <v>30</v>
      </c>
      <c r="D26" s="72">
        <v>3</v>
      </c>
      <c r="E26" s="72">
        <v>98</v>
      </c>
      <c r="F26" s="72">
        <v>10</v>
      </c>
      <c r="G26" s="72">
        <v>4</v>
      </c>
      <c r="H26" s="72">
        <v>90</v>
      </c>
      <c r="I26" s="156">
        <v>40</v>
      </c>
      <c r="J26" s="72">
        <v>3</v>
      </c>
      <c r="K26" s="72">
        <v>98</v>
      </c>
    </row>
    <row r="27" spans="1:11" ht="15">
      <c r="A27" s="154" t="s">
        <v>562</v>
      </c>
      <c r="B27" s="154" t="s">
        <v>563</v>
      </c>
      <c r="C27" s="72">
        <v>21.5</v>
      </c>
      <c r="D27" s="72">
        <v>4</v>
      </c>
      <c r="E27" s="72">
        <v>90</v>
      </c>
      <c r="F27" s="72">
        <v>15</v>
      </c>
      <c r="G27" s="72">
        <v>2</v>
      </c>
      <c r="H27" s="72">
        <v>98</v>
      </c>
      <c r="I27" s="156">
        <v>36.5</v>
      </c>
      <c r="J27" s="72">
        <v>4</v>
      </c>
      <c r="K27" s="72">
        <v>90</v>
      </c>
    </row>
    <row r="28" spans="1:11" ht="15">
      <c r="A28" s="154" t="s">
        <v>319</v>
      </c>
      <c r="B28" s="154" t="s">
        <v>41</v>
      </c>
      <c r="C28" s="72">
        <v>20</v>
      </c>
      <c r="D28" s="72">
        <v>5</v>
      </c>
      <c r="E28" s="72">
        <v>85</v>
      </c>
      <c r="F28" s="72">
        <v>15</v>
      </c>
      <c r="G28" s="72">
        <v>3</v>
      </c>
      <c r="H28" s="72">
        <v>98</v>
      </c>
      <c r="I28" s="156">
        <v>35</v>
      </c>
      <c r="J28" s="72">
        <v>5</v>
      </c>
      <c r="K28" s="72">
        <v>85</v>
      </c>
    </row>
    <row r="29" spans="1:11" ht="15">
      <c r="A29" s="154" t="s">
        <v>188</v>
      </c>
      <c r="B29" s="154" t="s">
        <v>187</v>
      </c>
      <c r="C29" s="72">
        <v>2</v>
      </c>
      <c r="D29" s="72">
        <v>7</v>
      </c>
      <c r="E29" s="72">
        <v>79</v>
      </c>
      <c r="F29" s="72">
        <v>9</v>
      </c>
      <c r="G29" s="72">
        <v>5</v>
      </c>
      <c r="H29" s="72">
        <v>85</v>
      </c>
      <c r="I29" s="156">
        <v>11</v>
      </c>
      <c r="J29" s="72">
        <v>6</v>
      </c>
      <c r="K29" s="72">
        <v>82</v>
      </c>
    </row>
    <row r="30" spans="1:11" ht="15">
      <c r="A30" s="154" t="s">
        <v>564</v>
      </c>
      <c r="B30" s="154" t="s">
        <v>199</v>
      </c>
      <c r="C30" s="72">
        <v>2</v>
      </c>
      <c r="D30" s="72">
        <v>6</v>
      </c>
      <c r="E30" s="72">
        <v>82</v>
      </c>
      <c r="F30" s="72">
        <v>2</v>
      </c>
      <c r="G30" s="72">
        <v>7</v>
      </c>
      <c r="H30" s="72">
        <v>79</v>
      </c>
      <c r="I30" s="156">
        <v>4</v>
      </c>
      <c r="J30" s="72">
        <v>7</v>
      </c>
      <c r="K30" s="72">
        <v>79</v>
      </c>
    </row>
    <row r="31" spans="1:11" ht="15">
      <c r="A31" s="154"/>
      <c r="B31" s="154"/>
      <c r="C31" s="72"/>
      <c r="D31" s="72"/>
      <c r="E31" s="72"/>
      <c r="F31" s="72"/>
      <c r="G31" s="72"/>
      <c r="H31" s="72"/>
      <c r="I31" s="156"/>
      <c r="J31" s="72"/>
      <c r="K31" s="72"/>
    </row>
    <row r="32" spans="1:11" ht="15.75">
      <c r="A32" s="155" t="s">
        <v>566</v>
      </c>
      <c r="B32" s="154"/>
      <c r="C32" s="72"/>
      <c r="D32" s="72"/>
      <c r="E32" s="72"/>
      <c r="F32" s="72"/>
      <c r="G32" s="72"/>
      <c r="H32" s="72"/>
      <c r="I32" s="156"/>
      <c r="J32" s="72"/>
      <c r="K32" s="72"/>
    </row>
    <row r="33" spans="1:11" ht="15">
      <c r="A33" s="154" t="s">
        <v>570</v>
      </c>
      <c r="B33" s="154" t="s">
        <v>140</v>
      </c>
      <c r="C33" s="72">
        <v>75.5</v>
      </c>
      <c r="D33" s="72">
        <v>1</v>
      </c>
      <c r="E33" s="72">
        <v>120</v>
      </c>
      <c r="F33" s="72">
        <v>105</v>
      </c>
      <c r="G33" s="72">
        <v>1</v>
      </c>
      <c r="H33" s="72">
        <v>120</v>
      </c>
      <c r="I33" s="72">
        <v>180.5</v>
      </c>
      <c r="J33" s="72">
        <v>1</v>
      </c>
      <c r="K33" s="72">
        <v>120</v>
      </c>
    </row>
    <row r="34" spans="1:11" ht="15">
      <c r="A34" s="154" t="s">
        <v>569</v>
      </c>
      <c r="B34" s="154" t="s">
        <v>33</v>
      </c>
      <c r="C34" s="72">
        <v>39.5</v>
      </c>
      <c r="D34" s="72">
        <v>2</v>
      </c>
      <c r="E34" s="72">
        <v>108</v>
      </c>
      <c r="F34" s="72">
        <v>61</v>
      </c>
      <c r="G34" s="72">
        <v>2</v>
      </c>
      <c r="H34" s="72">
        <v>108</v>
      </c>
      <c r="I34" s="72">
        <v>100.5</v>
      </c>
      <c r="J34" s="72">
        <v>2</v>
      </c>
      <c r="K34" s="72">
        <v>108</v>
      </c>
    </row>
    <row r="35" spans="1:11" ht="15">
      <c r="A35" s="154" t="s">
        <v>568</v>
      </c>
      <c r="B35" s="154" t="s">
        <v>213</v>
      </c>
      <c r="C35" s="72">
        <v>33</v>
      </c>
      <c r="D35" s="72">
        <v>3</v>
      </c>
      <c r="E35" s="72">
        <v>98</v>
      </c>
      <c r="F35" s="72">
        <v>50</v>
      </c>
      <c r="G35" s="72">
        <v>3</v>
      </c>
      <c r="H35" s="72">
        <v>98</v>
      </c>
      <c r="I35" s="156">
        <v>83</v>
      </c>
      <c r="J35" s="72">
        <v>3</v>
      </c>
      <c r="K35" s="72">
        <v>98</v>
      </c>
    </row>
    <row r="36" spans="1:11" ht="15">
      <c r="A36" s="154" t="s">
        <v>567</v>
      </c>
      <c r="B36" s="154" t="s">
        <v>42</v>
      </c>
      <c r="C36" s="72">
        <v>30</v>
      </c>
      <c r="D36" s="72">
        <v>4</v>
      </c>
      <c r="E36" s="72">
        <v>90</v>
      </c>
      <c r="F36" s="72">
        <v>27</v>
      </c>
      <c r="G36" s="72">
        <v>4</v>
      </c>
      <c r="H36" s="72">
        <v>90</v>
      </c>
      <c r="I36" s="156">
        <v>57</v>
      </c>
      <c r="J36" s="72">
        <v>4</v>
      </c>
      <c r="K36" s="72">
        <v>90</v>
      </c>
    </row>
    <row r="37" spans="1:11" ht="15">
      <c r="A37" s="154" t="s">
        <v>211</v>
      </c>
      <c r="B37" s="154" t="s">
        <v>35</v>
      </c>
      <c r="C37" s="72">
        <v>2</v>
      </c>
      <c r="D37" s="72">
        <v>5</v>
      </c>
      <c r="E37" s="72">
        <v>85</v>
      </c>
      <c r="F37" s="72">
        <v>9</v>
      </c>
      <c r="G37" s="72">
        <v>5</v>
      </c>
      <c r="H37" s="72">
        <v>85</v>
      </c>
      <c r="I37" s="156">
        <v>11</v>
      </c>
      <c r="J37" s="72">
        <v>5</v>
      </c>
      <c r="K37" s="72">
        <v>85</v>
      </c>
    </row>
    <row r="38" spans="1:11" ht="15">
      <c r="A38" s="154"/>
      <c r="B38" s="154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5.75">
      <c r="A39" s="155" t="s">
        <v>571</v>
      </c>
      <c r="B39" s="154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5">
      <c r="A40" s="154" t="s">
        <v>576</v>
      </c>
      <c r="B40" s="154" t="s">
        <v>106</v>
      </c>
      <c r="C40" s="72">
        <v>113.5</v>
      </c>
      <c r="D40" s="72">
        <v>1</v>
      </c>
      <c r="E40" s="72">
        <v>120</v>
      </c>
      <c r="F40" s="72">
        <v>111</v>
      </c>
      <c r="G40" s="72">
        <v>1</v>
      </c>
      <c r="H40" s="72">
        <v>120</v>
      </c>
      <c r="I40" s="72">
        <v>224.5</v>
      </c>
      <c r="J40" s="72">
        <v>1</v>
      </c>
      <c r="K40" s="72">
        <v>120</v>
      </c>
    </row>
    <row r="41" spans="1:11" ht="15">
      <c r="A41" s="154" t="s">
        <v>126</v>
      </c>
      <c r="B41" s="154" t="s">
        <v>123</v>
      </c>
      <c r="C41" s="72">
        <v>50</v>
      </c>
      <c r="D41" s="72">
        <v>3</v>
      </c>
      <c r="E41" s="72">
        <v>98</v>
      </c>
      <c r="F41" s="72">
        <v>50</v>
      </c>
      <c r="G41" s="72">
        <v>2</v>
      </c>
      <c r="H41" s="72">
        <v>108</v>
      </c>
      <c r="I41" s="72">
        <v>100</v>
      </c>
      <c r="J41" s="72">
        <v>2</v>
      </c>
      <c r="K41" s="72">
        <v>108</v>
      </c>
    </row>
    <row r="42" spans="1:11" ht="15">
      <c r="A42" s="154" t="s">
        <v>578</v>
      </c>
      <c r="B42" s="154" t="s">
        <v>44</v>
      </c>
      <c r="C42" s="72">
        <v>52.5</v>
      </c>
      <c r="D42" s="72">
        <v>2</v>
      </c>
      <c r="E42" s="72">
        <v>108</v>
      </c>
      <c r="F42" s="72">
        <v>33</v>
      </c>
      <c r="G42" s="72">
        <v>3</v>
      </c>
      <c r="H42" s="72">
        <v>98</v>
      </c>
      <c r="I42" s="72">
        <v>85.5</v>
      </c>
      <c r="J42" s="72">
        <v>3</v>
      </c>
      <c r="K42" s="72">
        <v>98</v>
      </c>
    </row>
    <row r="43" spans="1:11" ht="15">
      <c r="A43" s="154" t="s">
        <v>575</v>
      </c>
      <c r="B43" s="154" t="s">
        <v>33</v>
      </c>
      <c r="C43" s="72">
        <v>38</v>
      </c>
      <c r="D43" s="72">
        <v>4</v>
      </c>
      <c r="E43" s="72">
        <v>90</v>
      </c>
      <c r="F43" s="72">
        <v>32</v>
      </c>
      <c r="G43" s="72">
        <v>4</v>
      </c>
      <c r="H43" s="72">
        <v>90</v>
      </c>
      <c r="I43" s="72">
        <v>70</v>
      </c>
      <c r="J43" s="72">
        <v>4</v>
      </c>
      <c r="K43" s="72">
        <v>90</v>
      </c>
    </row>
    <row r="44" spans="1:11" ht="15">
      <c r="A44" s="154" t="s">
        <v>577</v>
      </c>
      <c r="B44" s="154" t="s">
        <v>123</v>
      </c>
      <c r="C44" s="72">
        <v>33.5</v>
      </c>
      <c r="D44" s="72">
        <v>5</v>
      </c>
      <c r="E44" s="72" t="s">
        <v>553</v>
      </c>
      <c r="F44" s="72">
        <v>26</v>
      </c>
      <c r="G44" s="72">
        <v>5</v>
      </c>
      <c r="H44" s="72" t="s">
        <v>553</v>
      </c>
      <c r="I44" s="72">
        <v>59.5</v>
      </c>
      <c r="J44" s="72">
        <v>5</v>
      </c>
      <c r="K44" s="72" t="s">
        <v>553</v>
      </c>
    </row>
    <row r="45" spans="1:11" ht="15">
      <c r="A45" s="154" t="s">
        <v>573</v>
      </c>
      <c r="B45" s="154" t="s">
        <v>238</v>
      </c>
      <c r="C45" s="72">
        <v>14.5</v>
      </c>
      <c r="D45" s="72">
        <v>8</v>
      </c>
      <c r="E45" s="72">
        <v>79</v>
      </c>
      <c r="F45" s="72">
        <v>17</v>
      </c>
      <c r="G45" s="72">
        <v>9</v>
      </c>
      <c r="H45" s="72">
        <v>79</v>
      </c>
      <c r="I45" s="72">
        <v>51.5</v>
      </c>
      <c r="J45" s="72">
        <v>6</v>
      </c>
      <c r="K45" s="72">
        <v>85</v>
      </c>
    </row>
    <row r="46" spans="1:11" ht="15">
      <c r="A46" s="154" t="s">
        <v>572</v>
      </c>
      <c r="B46" s="154" t="s">
        <v>42</v>
      </c>
      <c r="C46" s="72">
        <v>21</v>
      </c>
      <c r="D46" s="72">
        <v>7</v>
      </c>
      <c r="E46" s="72">
        <v>82</v>
      </c>
      <c r="F46" s="72">
        <v>19</v>
      </c>
      <c r="G46" s="72">
        <v>7</v>
      </c>
      <c r="H46" s="72">
        <v>85</v>
      </c>
      <c r="I46" s="72">
        <v>40</v>
      </c>
      <c r="J46" s="72">
        <v>7</v>
      </c>
      <c r="K46" s="72">
        <v>82</v>
      </c>
    </row>
    <row r="47" spans="1:11" ht="15">
      <c r="A47" s="154" t="s">
        <v>210</v>
      </c>
      <c r="B47" s="154" t="s">
        <v>187</v>
      </c>
      <c r="C47" s="72">
        <v>22.5</v>
      </c>
      <c r="D47" s="72">
        <v>6</v>
      </c>
      <c r="E47" s="72">
        <v>85</v>
      </c>
      <c r="F47" s="72">
        <v>17</v>
      </c>
      <c r="G47" s="72">
        <v>8</v>
      </c>
      <c r="H47" s="72">
        <v>82</v>
      </c>
      <c r="I47" s="72">
        <v>39.5</v>
      </c>
      <c r="J47" s="72">
        <v>8</v>
      </c>
      <c r="K47" s="72">
        <v>79</v>
      </c>
    </row>
    <row r="48" spans="1:11" ht="15">
      <c r="A48" s="154" t="s">
        <v>486</v>
      </c>
      <c r="B48" s="154" t="s">
        <v>106</v>
      </c>
      <c r="C48" s="72">
        <v>8</v>
      </c>
      <c r="D48" s="72">
        <v>10</v>
      </c>
      <c r="E48" s="72" t="s">
        <v>553</v>
      </c>
      <c r="F48" s="72">
        <v>24</v>
      </c>
      <c r="G48" s="72">
        <v>6</v>
      </c>
      <c r="H48" s="72" t="s">
        <v>553</v>
      </c>
      <c r="I48" s="72">
        <v>32</v>
      </c>
      <c r="J48" s="72">
        <v>9</v>
      </c>
      <c r="K48" s="72" t="s">
        <v>553</v>
      </c>
    </row>
    <row r="49" spans="1:11" ht="15">
      <c r="A49" s="154" t="s">
        <v>574</v>
      </c>
      <c r="B49" s="154" t="s">
        <v>136</v>
      </c>
      <c r="C49" s="72">
        <v>10</v>
      </c>
      <c r="D49" s="72">
        <v>9</v>
      </c>
      <c r="E49" s="72">
        <v>76</v>
      </c>
      <c r="F49" s="72">
        <v>6</v>
      </c>
      <c r="G49" s="72">
        <v>10</v>
      </c>
      <c r="H49" s="72">
        <v>76</v>
      </c>
      <c r="I49" s="72">
        <v>16</v>
      </c>
      <c r="J49" s="72">
        <v>10</v>
      </c>
      <c r="K49" s="72">
        <v>76</v>
      </c>
    </row>
    <row r="50" spans="1:11" ht="15">
      <c r="A50" s="154" t="s">
        <v>579</v>
      </c>
      <c r="B50" s="154" t="s">
        <v>243</v>
      </c>
      <c r="C50" s="72">
        <v>4</v>
      </c>
      <c r="D50" s="72">
        <v>11</v>
      </c>
      <c r="E50" s="72">
        <v>74</v>
      </c>
      <c r="F50" s="72">
        <v>5</v>
      </c>
      <c r="G50" s="72">
        <v>11</v>
      </c>
      <c r="H50" s="72">
        <v>74</v>
      </c>
      <c r="I50" s="72">
        <v>9</v>
      </c>
      <c r="J50" s="72">
        <v>11</v>
      </c>
      <c r="K50" s="72">
        <v>74</v>
      </c>
    </row>
    <row r="51" spans="1:11" ht="20.25" hidden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1" ht="20.25" hidden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ht="20.25" hidden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spans="1:11" ht="20.25" hidden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ht="12.75" hidden="1"/>
  </sheetData>
  <sheetProtection/>
  <mergeCells count="3">
    <mergeCell ref="C2:E2"/>
    <mergeCell ref="F2:H2"/>
    <mergeCell ref="I2:K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8.7109375" style="0" customWidth="1"/>
    <col min="2" max="2" width="25.421875" style="0" customWidth="1"/>
    <col min="3" max="3" width="24.8515625" style="0" customWidth="1"/>
    <col min="4" max="4" width="11.57421875" style="0" customWidth="1"/>
    <col min="5" max="5" width="12.00390625" style="0" customWidth="1"/>
  </cols>
  <sheetData>
    <row r="1" spans="1:6" ht="20.25" customHeight="1">
      <c r="A1" s="213" t="s">
        <v>80</v>
      </c>
      <c r="B1" s="214"/>
      <c r="C1" s="214"/>
      <c r="D1" s="214"/>
      <c r="E1" s="214"/>
      <c r="F1" s="214"/>
    </row>
    <row r="3" spans="1:5" ht="18.75">
      <c r="A3" s="222" t="s">
        <v>87</v>
      </c>
      <c r="B3" s="223"/>
      <c r="C3" s="222"/>
      <c r="D3" s="222"/>
      <c r="E3" s="222"/>
    </row>
    <row r="4" spans="1:5" ht="18.75">
      <c r="A4" s="66"/>
      <c r="B4" s="66"/>
      <c r="C4" s="66"/>
      <c r="D4" s="66" t="s">
        <v>410</v>
      </c>
      <c r="E4" s="66"/>
    </row>
    <row r="5" spans="1:5" ht="18.75">
      <c r="A5" s="68" t="s">
        <v>79</v>
      </c>
      <c r="B5" s="71" t="s">
        <v>32</v>
      </c>
      <c r="C5" s="70" t="s">
        <v>27</v>
      </c>
      <c r="D5" s="220" t="s">
        <v>82</v>
      </c>
      <c r="E5" s="221"/>
    </row>
    <row r="6" spans="1:5" ht="18">
      <c r="A6" s="69"/>
      <c r="B6" s="69"/>
      <c r="C6" s="67"/>
      <c r="D6" s="72" t="s">
        <v>54</v>
      </c>
      <c r="E6" s="72" t="s">
        <v>29</v>
      </c>
    </row>
    <row r="7" spans="1:5" ht="18">
      <c r="A7" s="69"/>
      <c r="B7" s="97" t="s">
        <v>407</v>
      </c>
      <c r="C7" s="67"/>
      <c r="D7" s="72"/>
      <c r="E7" s="72"/>
    </row>
    <row r="8" spans="1:5" ht="12.75">
      <c r="A8" s="2">
        <v>1</v>
      </c>
      <c r="B8" s="1" t="str">
        <f>'гиря 1-2 гр'!B36</f>
        <v>Маношина Татьяна</v>
      </c>
      <c r="C8" s="36" t="s">
        <v>265</v>
      </c>
      <c r="D8" s="2">
        <v>87</v>
      </c>
      <c r="E8" s="2">
        <v>120</v>
      </c>
    </row>
    <row r="9" spans="1:5" ht="12.75">
      <c r="A9" s="2">
        <v>2</v>
      </c>
      <c r="B9" s="36" t="s">
        <v>395</v>
      </c>
      <c r="C9" s="36" t="s">
        <v>406</v>
      </c>
      <c r="D9" s="2">
        <v>52</v>
      </c>
      <c r="E9" s="2">
        <v>108</v>
      </c>
    </row>
    <row r="10" spans="1:5" ht="12.75">
      <c r="A10" s="2">
        <v>3</v>
      </c>
      <c r="B10" s="1" t="str">
        <f>'гиря 1-2 гр'!H23</f>
        <v>Козурова Екатерина</v>
      </c>
      <c r="C10" s="36" t="s">
        <v>191</v>
      </c>
      <c r="D10" s="2">
        <v>44</v>
      </c>
      <c r="E10" s="2">
        <v>98</v>
      </c>
    </row>
    <row r="11" spans="1:5" ht="12.75">
      <c r="A11" s="2">
        <v>4</v>
      </c>
      <c r="B11" s="1" t="str">
        <f>'гиря 1-2 гр'!H35</f>
        <v>Ксенченко Анастасия</v>
      </c>
      <c r="C11" s="36" t="s">
        <v>256</v>
      </c>
      <c r="D11" s="2">
        <v>33</v>
      </c>
      <c r="E11" s="2">
        <v>90</v>
      </c>
    </row>
    <row r="12" spans="1:5" ht="12.75">
      <c r="A12" s="2">
        <v>5</v>
      </c>
      <c r="B12" s="1" t="str">
        <f>'гиря 1-2 гр'!B10</f>
        <v>Беспалова Ольга</v>
      </c>
      <c r="C12" s="36" t="s">
        <v>116</v>
      </c>
      <c r="D12" s="2">
        <v>25</v>
      </c>
      <c r="E12" s="2">
        <v>85</v>
      </c>
    </row>
    <row r="13" spans="1:5" ht="12.75">
      <c r="A13" s="2">
        <v>6</v>
      </c>
      <c r="B13" s="1" t="str">
        <f>'гиря 1-2 гр'!B24</f>
        <v>Семашкина Татьяна</v>
      </c>
      <c r="C13" s="36" t="s">
        <v>136</v>
      </c>
      <c r="D13" s="2">
        <v>2</v>
      </c>
      <c r="E13" s="2">
        <v>82</v>
      </c>
    </row>
    <row r="14" spans="1:5" ht="12.75">
      <c r="A14" s="2">
        <v>7</v>
      </c>
      <c r="B14" s="1" t="str">
        <f>'гиря 1-2 гр'!H86</f>
        <v>Ширяева Альфия</v>
      </c>
      <c r="C14" s="36" t="s">
        <v>35</v>
      </c>
      <c r="D14" s="2">
        <v>2</v>
      </c>
      <c r="E14" s="2">
        <v>79</v>
      </c>
    </row>
    <row r="15" spans="1:5" ht="18">
      <c r="A15" s="2"/>
      <c r="B15" s="98" t="s">
        <v>408</v>
      </c>
      <c r="C15" s="36"/>
      <c r="D15" s="2"/>
      <c r="E15" s="2"/>
    </row>
    <row r="16" spans="1:5" ht="12.75">
      <c r="A16" s="2">
        <v>1</v>
      </c>
      <c r="B16" s="1" t="str">
        <f>'гиря 1-2 гр'!B74</f>
        <v>Фадина Татьяна</v>
      </c>
      <c r="C16" s="36" t="s">
        <v>44</v>
      </c>
      <c r="D16" s="2">
        <v>110</v>
      </c>
      <c r="E16" s="2">
        <v>120</v>
      </c>
    </row>
    <row r="17" spans="1:5" ht="12.75">
      <c r="A17" s="2">
        <v>2</v>
      </c>
      <c r="B17" s="1">
        <f>'гиря 1-2 гр'!H11</f>
        <v>0</v>
      </c>
      <c r="C17" s="36" t="s">
        <v>106</v>
      </c>
      <c r="D17" s="2">
        <v>42</v>
      </c>
      <c r="E17" s="2">
        <v>108</v>
      </c>
    </row>
    <row r="18" spans="1:5" ht="12.75">
      <c r="A18" s="2">
        <v>3</v>
      </c>
      <c r="B18" s="1" t="str">
        <f>'гиря 1-2 гр'!B48</f>
        <v>Горелова</v>
      </c>
      <c r="C18" s="36" t="s">
        <v>42</v>
      </c>
      <c r="D18" s="2">
        <v>24</v>
      </c>
      <c r="E18" s="2">
        <v>98</v>
      </c>
    </row>
    <row r="19" spans="1:5" ht="12.75">
      <c r="A19" s="2">
        <v>4</v>
      </c>
      <c r="B19" s="1" t="str">
        <f>'гиря 1-2 гр'!H24</f>
        <v>Брызгалина Олеся</v>
      </c>
      <c r="C19" s="36" t="s">
        <v>191</v>
      </c>
      <c r="D19" s="2">
        <v>22</v>
      </c>
      <c r="E19" s="2">
        <v>90</v>
      </c>
    </row>
    <row r="20" spans="1:5" ht="12.75">
      <c r="A20" s="2">
        <v>5</v>
      </c>
      <c r="B20" s="1" t="str">
        <f>'гиря 1-2 гр'!B61</f>
        <v>Стригина Наталья</v>
      </c>
      <c r="C20" s="36" t="s">
        <v>213</v>
      </c>
      <c r="D20" s="2">
        <v>20</v>
      </c>
      <c r="E20" s="2">
        <v>85</v>
      </c>
    </row>
    <row r="21" spans="1:5" ht="12.75">
      <c r="A21" s="2">
        <v>6</v>
      </c>
      <c r="B21" s="1" t="str">
        <f>'гиря 1-2 гр'!H61</f>
        <v>Стугахова Любовь</v>
      </c>
      <c r="C21" s="36" t="s">
        <v>33</v>
      </c>
      <c r="D21" s="2">
        <v>11</v>
      </c>
      <c r="E21" s="2">
        <v>82</v>
      </c>
    </row>
    <row r="22" spans="1:5" ht="12.75">
      <c r="A22" s="2">
        <v>7</v>
      </c>
      <c r="B22" s="1" t="str">
        <f>'гиря 1-2 гр'!B49</f>
        <v>Ширяева Альфия</v>
      </c>
      <c r="C22" s="36" t="s">
        <v>35</v>
      </c>
      <c r="D22" s="2">
        <v>1</v>
      </c>
      <c r="E22" s="2">
        <v>79</v>
      </c>
    </row>
    <row r="23" spans="1:5" ht="18">
      <c r="A23" s="2"/>
      <c r="B23" s="98" t="s">
        <v>409</v>
      </c>
      <c r="C23" s="36"/>
      <c r="D23" s="2"/>
      <c r="E23" s="2"/>
    </row>
    <row r="24" spans="1:5" ht="12.75">
      <c r="A24" s="38">
        <v>1</v>
      </c>
      <c r="B24" s="1" t="str">
        <f>'гиря 1-2 гр'!B75</f>
        <v>Какулина Галина</v>
      </c>
      <c r="C24" s="36" t="s">
        <v>44</v>
      </c>
      <c r="D24" s="2">
        <v>85</v>
      </c>
      <c r="E24" s="2">
        <v>120</v>
      </c>
    </row>
    <row r="25" spans="1:5" ht="12.75">
      <c r="A25" s="38">
        <v>2</v>
      </c>
      <c r="B25" s="1" t="str">
        <f>'гиря 1-2 гр'!B35</f>
        <v>Кулагина Екатерина</v>
      </c>
      <c r="C25" s="36" t="s">
        <v>265</v>
      </c>
      <c r="D25" s="2">
        <v>82</v>
      </c>
      <c r="E25" s="2">
        <v>108</v>
      </c>
    </row>
    <row r="26" spans="1:5" ht="12.75">
      <c r="A26" s="38">
        <v>3</v>
      </c>
      <c r="B26" s="1">
        <f>'гиря 1-2 гр'!H10</f>
        <v>0</v>
      </c>
      <c r="C26" s="36" t="s">
        <v>106</v>
      </c>
      <c r="D26" s="2">
        <v>53</v>
      </c>
      <c r="E26" s="2">
        <v>98</v>
      </c>
    </row>
    <row r="27" spans="1:5" ht="12.75">
      <c r="A27" s="38">
        <v>4</v>
      </c>
      <c r="B27" s="1" t="str">
        <f>'гиря 1-2 гр'!B86</f>
        <v>Абазина Елена</v>
      </c>
      <c r="C27" s="36" t="s">
        <v>42</v>
      </c>
      <c r="D27" s="2">
        <v>44</v>
      </c>
      <c r="E27" s="2">
        <v>90</v>
      </c>
    </row>
    <row r="28" spans="1:5" ht="12.75">
      <c r="A28" s="38">
        <v>5</v>
      </c>
      <c r="B28" s="1" t="str">
        <f>'гиря 1-2 гр'!B11</f>
        <v>Иванова Ирина</v>
      </c>
      <c r="C28" s="36" t="s">
        <v>116</v>
      </c>
      <c r="D28" s="2">
        <v>20</v>
      </c>
      <c r="E28" s="2">
        <v>85</v>
      </c>
    </row>
    <row r="29" spans="1:5" ht="12.75">
      <c r="A29" s="38">
        <v>6</v>
      </c>
      <c r="B29" s="1" t="str">
        <f>'гиря 1-2 гр'!B23</f>
        <v>Антошкина Татьяна</v>
      </c>
      <c r="C29" s="36" t="s">
        <v>136</v>
      </c>
      <c r="D29" s="2">
        <v>17</v>
      </c>
      <c r="E29" s="2">
        <v>82</v>
      </c>
    </row>
    <row r="30" spans="1:5" ht="12.75">
      <c r="A30" s="38">
        <v>7</v>
      </c>
      <c r="B30" s="1" t="str">
        <f>'гиря 1-2 гр'!B87</f>
        <v>Феклистова</v>
      </c>
      <c r="C30" s="36" t="s">
        <v>42</v>
      </c>
      <c r="D30" s="2">
        <v>6</v>
      </c>
      <c r="E30" s="38" t="s">
        <v>553</v>
      </c>
    </row>
    <row r="31" spans="1:5" ht="12.75">
      <c r="A31" s="38">
        <v>8</v>
      </c>
      <c r="B31" s="1" t="str">
        <f>'гиря 1-2 гр'!B62</f>
        <v>Бровкина Лариса</v>
      </c>
      <c r="C31" s="36" t="s">
        <v>213</v>
      </c>
      <c r="D31" s="2">
        <v>3</v>
      </c>
      <c r="E31" s="2">
        <v>79</v>
      </c>
    </row>
    <row r="32" spans="1:5" ht="12.75">
      <c r="A32" s="38">
        <v>9</v>
      </c>
      <c r="B32" s="1" t="str">
        <f>'гиря 1-2 гр'!H74</f>
        <v>Баюрова Нина</v>
      </c>
      <c r="C32" s="36" t="s">
        <v>238</v>
      </c>
      <c r="D32" s="2">
        <v>1</v>
      </c>
      <c r="E32" s="2">
        <v>76</v>
      </c>
    </row>
    <row r="33" spans="1:5" ht="12.75">
      <c r="A33" s="1"/>
      <c r="B33" s="1"/>
      <c r="C33" s="1"/>
      <c r="D33" s="2"/>
      <c r="E33" s="2"/>
    </row>
    <row r="34" spans="1:5" ht="12.75">
      <c r="A34" s="1"/>
      <c r="B34" s="1"/>
      <c r="C34" s="1"/>
      <c r="D34" s="1"/>
      <c r="E34" s="1"/>
    </row>
  </sheetData>
  <sheetProtection/>
  <mergeCells count="3">
    <mergeCell ref="D5:E5"/>
    <mergeCell ref="A1:F1"/>
    <mergeCell ref="A3:E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zoomScalePageLayoutView="0" workbookViewId="0" topLeftCell="A74">
      <selection activeCell="G120" sqref="G120"/>
    </sheetView>
  </sheetViews>
  <sheetFormatPr defaultColWidth="9.140625" defaultRowHeight="12.75"/>
  <cols>
    <col min="2" max="2" width="21.140625" style="0" customWidth="1"/>
    <col min="7" max="7" width="20.7109375" style="0" customWidth="1"/>
    <col min="12" max="12" width="16.140625" style="0" customWidth="1"/>
    <col min="13" max="13" width="13.8515625" style="0" customWidth="1"/>
  </cols>
  <sheetData>
    <row r="1" spans="1:11" ht="18">
      <c r="A1" s="225" t="s">
        <v>80</v>
      </c>
      <c r="B1" s="210"/>
      <c r="C1" s="210"/>
      <c r="D1" s="210"/>
      <c r="E1" s="210"/>
      <c r="F1" s="210"/>
      <c r="G1" s="210"/>
      <c r="H1" s="210"/>
      <c r="I1" s="210"/>
      <c r="J1" s="43"/>
      <c r="K1" s="43"/>
    </row>
    <row r="2" spans="1:9" ht="18">
      <c r="A2" s="224" t="s">
        <v>81</v>
      </c>
      <c r="B2" s="223"/>
      <c r="C2" s="223"/>
      <c r="D2" s="223"/>
      <c r="E2" s="223"/>
      <c r="F2" s="223"/>
      <c r="G2" s="223"/>
      <c r="H2" s="223"/>
      <c r="I2" s="223"/>
    </row>
    <row r="3" spans="3:7" ht="18">
      <c r="C3" s="30"/>
      <c r="D3" s="30"/>
      <c r="E3" s="30" t="s">
        <v>63</v>
      </c>
      <c r="F3" s="30"/>
      <c r="G3" s="30"/>
    </row>
    <row r="5" spans="2:7" ht="12.75">
      <c r="B5" s="37" t="s">
        <v>182</v>
      </c>
      <c r="G5" s="37" t="s">
        <v>44</v>
      </c>
    </row>
    <row r="6" spans="1:9" ht="12.75">
      <c r="A6" s="3" t="s">
        <v>31</v>
      </c>
      <c r="B6" s="3" t="s">
        <v>32</v>
      </c>
      <c r="C6" s="3" t="s">
        <v>28</v>
      </c>
      <c r="D6" s="3" t="s">
        <v>29</v>
      </c>
      <c r="F6" s="3" t="s">
        <v>31</v>
      </c>
      <c r="G6" s="3" t="s">
        <v>32</v>
      </c>
      <c r="H6" s="3" t="s">
        <v>28</v>
      </c>
      <c r="I6" s="3" t="s">
        <v>29</v>
      </c>
    </row>
    <row r="7" spans="1:9" ht="12.75">
      <c r="A7" s="54"/>
      <c r="B7" s="144" t="s">
        <v>492</v>
      </c>
      <c r="C7" s="54"/>
      <c r="D7" s="54">
        <v>120</v>
      </c>
      <c r="F7" s="54"/>
      <c r="G7" s="144" t="s">
        <v>675</v>
      </c>
      <c r="H7" s="54"/>
      <c r="I7" s="54">
        <v>70</v>
      </c>
    </row>
    <row r="8" spans="1:9" ht="12.75">
      <c r="A8" s="54"/>
      <c r="B8" s="55"/>
      <c r="C8" s="54"/>
      <c r="D8" s="54">
        <v>0</v>
      </c>
      <c r="F8" s="54"/>
      <c r="G8" s="144" t="s">
        <v>676</v>
      </c>
      <c r="H8" s="54"/>
      <c r="I8" s="54">
        <v>66</v>
      </c>
    </row>
    <row r="9" spans="1:9" ht="12.75">
      <c r="A9" s="56"/>
      <c r="B9" s="85" t="s">
        <v>492</v>
      </c>
      <c r="C9" s="56"/>
      <c r="D9" s="56">
        <v>120</v>
      </c>
      <c r="F9" s="56"/>
      <c r="G9" s="85" t="s">
        <v>173</v>
      </c>
      <c r="H9" s="56"/>
      <c r="I9" s="56">
        <v>108</v>
      </c>
    </row>
    <row r="10" spans="1:9" ht="12.75">
      <c r="A10" s="56"/>
      <c r="B10" s="56"/>
      <c r="C10" s="56"/>
      <c r="D10" s="56">
        <v>0</v>
      </c>
      <c r="F10" s="56"/>
      <c r="G10" s="85" t="s">
        <v>430</v>
      </c>
      <c r="H10" s="56"/>
      <c r="I10" s="56">
        <v>98</v>
      </c>
    </row>
    <row r="11" spans="1:9" ht="12.75">
      <c r="A11" s="1"/>
      <c r="B11" s="7" t="s">
        <v>52</v>
      </c>
      <c r="C11" s="1">
        <v>120</v>
      </c>
      <c r="D11" s="1">
        <f>C11*4</f>
        <v>480</v>
      </c>
      <c r="F11" s="1"/>
      <c r="G11" s="7" t="s">
        <v>52</v>
      </c>
      <c r="H11" s="1">
        <v>98</v>
      </c>
      <c r="I11" s="1">
        <f>H11*4</f>
        <v>392</v>
      </c>
    </row>
    <row r="12" spans="1:9" ht="12.75">
      <c r="A12" s="1"/>
      <c r="B12" s="1"/>
      <c r="C12" s="1"/>
      <c r="D12" s="1"/>
      <c r="F12" s="1"/>
      <c r="G12" s="1"/>
      <c r="H12" s="1"/>
      <c r="I12" s="1"/>
    </row>
    <row r="13" spans="1:9" ht="12.75">
      <c r="A13" s="1"/>
      <c r="B13" s="5" t="s">
        <v>30</v>
      </c>
      <c r="C13" s="4"/>
      <c r="D13" s="4">
        <f>SUM(D7:D12)</f>
        <v>720</v>
      </c>
      <c r="F13" s="1"/>
      <c r="G13" s="5" t="s">
        <v>30</v>
      </c>
      <c r="H13" s="4"/>
      <c r="I13" s="4">
        <f>SUM(I7:I12)</f>
        <v>734</v>
      </c>
    </row>
    <row r="15" spans="2:7" ht="12.75">
      <c r="B15" s="37" t="s">
        <v>213</v>
      </c>
      <c r="G15" s="37" t="s">
        <v>165</v>
      </c>
    </row>
    <row r="16" spans="1:9" ht="12.75">
      <c r="A16" s="3" t="s">
        <v>31</v>
      </c>
      <c r="B16" s="3" t="s">
        <v>32</v>
      </c>
      <c r="C16" s="3" t="s">
        <v>28</v>
      </c>
      <c r="D16" s="3" t="s">
        <v>29</v>
      </c>
      <c r="F16" s="3" t="s">
        <v>31</v>
      </c>
      <c r="G16" s="3" t="s">
        <v>32</v>
      </c>
      <c r="H16" s="3" t="s">
        <v>28</v>
      </c>
      <c r="I16" s="3" t="s">
        <v>29</v>
      </c>
    </row>
    <row r="17" spans="1:9" ht="12.75">
      <c r="A17" s="54"/>
      <c r="B17" s="144" t="s">
        <v>681</v>
      </c>
      <c r="C17" s="54"/>
      <c r="D17" s="54">
        <v>62</v>
      </c>
      <c r="F17" s="54"/>
      <c r="G17" s="144" t="s">
        <v>667</v>
      </c>
      <c r="H17" s="54"/>
      <c r="I17" s="54">
        <v>82</v>
      </c>
    </row>
    <row r="18" spans="1:9" ht="12.75">
      <c r="A18" s="54"/>
      <c r="B18" s="144" t="s">
        <v>682</v>
      </c>
      <c r="C18" s="54"/>
      <c r="D18" s="54">
        <v>58</v>
      </c>
      <c r="F18" s="54"/>
      <c r="G18" s="144" t="s">
        <v>668</v>
      </c>
      <c r="H18" s="54"/>
      <c r="I18" s="54">
        <v>65</v>
      </c>
    </row>
    <row r="19" spans="1:9" ht="12.75">
      <c r="A19" s="56"/>
      <c r="B19" s="85" t="s">
        <v>198</v>
      </c>
      <c r="C19" s="56"/>
      <c r="D19" s="56">
        <v>90</v>
      </c>
      <c r="F19" s="56"/>
      <c r="G19" s="85" t="s">
        <v>495</v>
      </c>
      <c r="H19" s="56"/>
      <c r="I19" s="56">
        <v>85</v>
      </c>
    </row>
    <row r="20" spans="1:9" ht="12.75">
      <c r="A20" s="56"/>
      <c r="B20" s="85" t="s">
        <v>494</v>
      </c>
      <c r="C20" s="56"/>
      <c r="D20" s="56">
        <v>60</v>
      </c>
      <c r="F20" s="56"/>
      <c r="G20" s="85" t="s">
        <v>496</v>
      </c>
      <c r="H20" s="56"/>
      <c r="I20" s="56">
        <v>82</v>
      </c>
    </row>
    <row r="21" spans="1:9" ht="12.75">
      <c r="A21" s="1"/>
      <c r="B21" s="7" t="s">
        <v>52</v>
      </c>
      <c r="C21" s="1">
        <v>76</v>
      </c>
      <c r="D21" s="1">
        <f>C21*4</f>
        <v>304</v>
      </c>
      <c r="F21" s="1"/>
      <c r="G21" s="7" t="s">
        <v>52</v>
      </c>
      <c r="H21" s="1">
        <v>85</v>
      </c>
      <c r="I21" s="1">
        <f>H21*4</f>
        <v>340</v>
      </c>
    </row>
    <row r="22" spans="1:9" ht="12.75">
      <c r="A22" s="1"/>
      <c r="B22" s="1"/>
      <c r="C22" s="1"/>
      <c r="D22" s="1"/>
      <c r="F22" s="1"/>
      <c r="G22" s="1"/>
      <c r="H22" s="1"/>
      <c r="I22" s="1"/>
    </row>
    <row r="23" spans="1:9" ht="12.75">
      <c r="A23" s="1"/>
      <c r="B23" s="5" t="s">
        <v>30</v>
      </c>
      <c r="C23" s="4"/>
      <c r="D23" s="4">
        <f>SUM(D17:D22)</f>
        <v>574</v>
      </c>
      <c r="F23" s="1"/>
      <c r="G23" s="5" t="s">
        <v>30</v>
      </c>
      <c r="H23" s="4"/>
      <c r="I23" s="4">
        <f>SUM(I17:I22)</f>
        <v>654</v>
      </c>
    </row>
    <row r="24" spans="2:7" ht="12.75">
      <c r="B24" s="37" t="s">
        <v>33</v>
      </c>
      <c r="G24" s="37" t="s">
        <v>219</v>
      </c>
    </row>
    <row r="25" spans="1:9" ht="12.75">
      <c r="A25" s="3" t="s">
        <v>31</v>
      </c>
      <c r="B25" s="3" t="s">
        <v>32</v>
      </c>
      <c r="C25" s="3" t="s">
        <v>28</v>
      </c>
      <c r="D25" s="3" t="s">
        <v>29</v>
      </c>
      <c r="F25" s="3" t="s">
        <v>31</v>
      </c>
      <c r="G25" s="3" t="s">
        <v>32</v>
      </c>
      <c r="H25" s="3" t="s">
        <v>28</v>
      </c>
      <c r="I25" s="3" t="s">
        <v>29</v>
      </c>
    </row>
    <row r="26" spans="1:9" ht="12.75">
      <c r="A26" s="54"/>
      <c r="B26" s="144" t="s">
        <v>665</v>
      </c>
      <c r="C26" s="54"/>
      <c r="D26" s="54">
        <v>98</v>
      </c>
      <c r="F26" s="54"/>
      <c r="G26" s="144" t="s">
        <v>671</v>
      </c>
      <c r="H26" s="54"/>
      <c r="I26" s="54">
        <v>74</v>
      </c>
    </row>
    <row r="27" spans="1:9" ht="12.75">
      <c r="A27" s="54"/>
      <c r="B27" s="144" t="s">
        <v>666</v>
      </c>
      <c r="C27" s="54"/>
      <c r="D27" s="54">
        <v>85</v>
      </c>
      <c r="F27" s="54"/>
      <c r="G27" s="144" t="s">
        <v>672</v>
      </c>
      <c r="H27" s="54"/>
      <c r="I27" s="54">
        <v>64</v>
      </c>
    </row>
    <row r="28" spans="1:9" ht="12.75">
      <c r="A28" s="56"/>
      <c r="B28" s="85" t="s">
        <v>497</v>
      </c>
      <c r="C28" s="56"/>
      <c r="D28" s="56">
        <v>79</v>
      </c>
      <c r="F28" s="56"/>
      <c r="G28" s="85" t="s">
        <v>499</v>
      </c>
      <c r="H28" s="56"/>
      <c r="I28" s="56">
        <v>76</v>
      </c>
    </row>
    <row r="29" spans="1:9" ht="12.75">
      <c r="A29" s="56"/>
      <c r="B29" s="85" t="s">
        <v>498</v>
      </c>
      <c r="C29" s="56"/>
      <c r="D29" s="56">
        <v>70</v>
      </c>
      <c r="F29" s="56"/>
      <c r="G29" s="85" t="s">
        <v>500</v>
      </c>
      <c r="H29" s="56"/>
      <c r="I29" s="56">
        <v>72</v>
      </c>
    </row>
    <row r="30" spans="1:9" ht="12.75">
      <c r="A30" s="1"/>
      <c r="B30" s="7" t="s">
        <v>52</v>
      </c>
      <c r="C30" s="1">
        <v>108</v>
      </c>
      <c r="D30" s="1">
        <f>C30*4</f>
        <v>432</v>
      </c>
      <c r="F30" s="1"/>
      <c r="G30" s="7" t="s">
        <v>52</v>
      </c>
      <c r="H30" s="1">
        <v>82</v>
      </c>
      <c r="I30" s="1">
        <f>H30*4</f>
        <v>328</v>
      </c>
    </row>
    <row r="31" spans="1:9" ht="12.75">
      <c r="A31" s="1"/>
      <c r="B31" s="1"/>
      <c r="C31" s="1"/>
      <c r="D31" s="1"/>
      <c r="F31" s="1"/>
      <c r="G31" s="1"/>
      <c r="H31" s="1"/>
      <c r="I31" s="1"/>
    </row>
    <row r="32" spans="1:9" ht="12.75">
      <c r="A32" s="1"/>
      <c r="B32" s="5" t="s">
        <v>30</v>
      </c>
      <c r="C32" s="4"/>
      <c r="D32" s="4">
        <f>SUM(D26:D31)</f>
        <v>764</v>
      </c>
      <c r="F32" s="1"/>
      <c r="G32" s="5" t="s">
        <v>30</v>
      </c>
      <c r="H32" s="4"/>
      <c r="I32" s="4">
        <f>SUM(I26:I31)</f>
        <v>614</v>
      </c>
    </row>
    <row r="33" spans="1:9" ht="12.75" hidden="1">
      <c r="A33" s="1"/>
      <c r="B33" s="7"/>
      <c r="C33" s="1"/>
      <c r="D33" s="1">
        <v>0</v>
      </c>
      <c r="F33" s="7">
        <v>49</v>
      </c>
      <c r="G33" s="7" t="s">
        <v>49</v>
      </c>
      <c r="H33" s="1" t="s">
        <v>61</v>
      </c>
      <c r="I33" s="1">
        <v>65</v>
      </c>
    </row>
    <row r="34" spans="1:9" ht="12.75" hidden="1">
      <c r="A34" s="1"/>
      <c r="B34" s="1"/>
      <c r="C34" s="1"/>
      <c r="D34" s="1">
        <v>0</v>
      </c>
      <c r="F34" s="1"/>
      <c r="G34" s="1"/>
      <c r="H34" s="1"/>
      <c r="I34" s="1">
        <v>0</v>
      </c>
    </row>
    <row r="35" spans="1:9" ht="12.75" hidden="1">
      <c r="A35" s="1"/>
      <c r="B35" s="1"/>
      <c r="C35" s="1"/>
      <c r="D35" s="1">
        <v>0</v>
      </c>
      <c r="F35" s="1"/>
      <c r="G35" s="1"/>
      <c r="H35" s="1"/>
      <c r="I35" s="1">
        <v>0</v>
      </c>
    </row>
    <row r="36" spans="1:9" ht="12.75" hidden="1">
      <c r="A36" s="1"/>
      <c r="B36" s="1"/>
      <c r="C36" s="4"/>
      <c r="D36" s="4">
        <f>D26+D27+D28+D29+D30+D31+D32+D33+D34+D35</f>
        <v>1528</v>
      </c>
      <c r="F36" s="1"/>
      <c r="G36" s="1"/>
      <c r="H36" s="4"/>
      <c r="I36" s="4">
        <f>SUM(I26:I35)</f>
        <v>1293</v>
      </c>
    </row>
    <row r="37" spans="3:8" ht="12.75" hidden="1">
      <c r="C37">
        <f>(LARGE(D26:D35,1)+LARGE(D26:D35,2)+LARGE(D26:D35,3)+LARGE(D26:D35,4)+LARGE(D26:D35,5))</f>
        <v>1458</v>
      </c>
      <c r="H37">
        <f>(LARGE(I26:I35,1)+(LARGE(I26:I35,2)+(LARGE(I26:I35,3)+(LARGE(I26:I35,4)+(LARGE(I26:I35,5))))))</f>
        <v>1164</v>
      </c>
    </row>
    <row r="38" spans="2:7" ht="12.75">
      <c r="B38" s="37" t="s">
        <v>136</v>
      </c>
      <c r="G38" s="37" t="s">
        <v>265</v>
      </c>
    </row>
    <row r="39" spans="1:9" ht="12.75">
      <c r="A39" s="3" t="s">
        <v>31</v>
      </c>
      <c r="B39" s="3" t="s">
        <v>32</v>
      </c>
      <c r="C39" s="3" t="s">
        <v>28</v>
      </c>
      <c r="D39" s="3" t="s">
        <v>29</v>
      </c>
      <c r="F39" s="3" t="s">
        <v>31</v>
      </c>
      <c r="G39" s="3" t="s">
        <v>32</v>
      </c>
      <c r="H39" s="3" t="s">
        <v>28</v>
      </c>
      <c r="I39" s="3" t="s">
        <v>29</v>
      </c>
    </row>
    <row r="40" spans="1:9" ht="12.75">
      <c r="A40" s="54"/>
      <c r="B40" s="144" t="s">
        <v>683</v>
      </c>
      <c r="C40" s="54"/>
      <c r="D40" s="54">
        <v>61</v>
      </c>
      <c r="F40" s="54"/>
      <c r="G40" s="144" t="s">
        <v>669</v>
      </c>
      <c r="H40" s="54"/>
      <c r="I40" s="54">
        <v>79</v>
      </c>
    </row>
    <row r="41" spans="1:9" ht="12.75">
      <c r="A41" s="54"/>
      <c r="B41" s="144" t="s">
        <v>684</v>
      </c>
      <c r="C41" s="54"/>
      <c r="D41" s="54">
        <v>60</v>
      </c>
      <c r="F41" s="54"/>
      <c r="G41" s="144" t="s">
        <v>670</v>
      </c>
      <c r="H41" s="54"/>
      <c r="I41" s="54">
        <v>76</v>
      </c>
    </row>
    <row r="42" spans="1:9" ht="12.75">
      <c r="A42" s="56"/>
      <c r="B42" s="85" t="s">
        <v>501</v>
      </c>
      <c r="C42" s="56"/>
      <c r="D42" s="56">
        <v>74</v>
      </c>
      <c r="F42" s="56"/>
      <c r="G42" s="85" t="s">
        <v>503</v>
      </c>
      <c r="H42" s="56"/>
      <c r="I42" s="56">
        <v>69</v>
      </c>
    </row>
    <row r="43" spans="1:9" ht="12.75">
      <c r="A43" s="56"/>
      <c r="B43" s="85" t="s">
        <v>502</v>
      </c>
      <c r="C43" s="56"/>
      <c r="D43" s="56">
        <v>59</v>
      </c>
      <c r="F43" s="56"/>
      <c r="G43" s="85" t="s">
        <v>504</v>
      </c>
      <c r="H43" s="56"/>
      <c r="I43" s="56">
        <v>57</v>
      </c>
    </row>
    <row r="44" spans="1:9" ht="12.75">
      <c r="A44" s="1"/>
      <c r="B44" s="7" t="s">
        <v>52</v>
      </c>
      <c r="C44" s="1">
        <v>74</v>
      </c>
      <c r="D44" s="1">
        <f>C44*4</f>
        <v>296</v>
      </c>
      <c r="F44" s="1"/>
      <c r="G44" s="7" t="s">
        <v>52</v>
      </c>
      <c r="H44" s="1">
        <v>79</v>
      </c>
      <c r="I44" s="1">
        <f>H44*4</f>
        <v>316</v>
      </c>
    </row>
    <row r="45" spans="1:9" ht="12.75">
      <c r="A45" s="1"/>
      <c r="B45" s="1"/>
      <c r="C45" s="1"/>
      <c r="D45" s="1"/>
      <c r="F45" s="1"/>
      <c r="G45" s="1"/>
      <c r="H45" s="1"/>
      <c r="I45" s="1"/>
    </row>
    <row r="46" spans="1:9" ht="12.75">
      <c r="A46" s="1"/>
      <c r="B46" s="5" t="s">
        <v>30</v>
      </c>
      <c r="C46" s="4"/>
      <c r="D46" s="4">
        <f>SUM(D40:D45)</f>
        <v>550</v>
      </c>
      <c r="F46" s="1"/>
      <c r="G46" s="5" t="s">
        <v>30</v>
      </c>
      <c r="H46" s="4"/>
      <c r="I46" s="4">
        <f>SUM(I40:I45)</f>
        <v>597</v>
      </c>
    </row>
    <row r="47" spans="2:7" ht="12.75">
      <c r="B47" s="37" t="s">
        <v>238</v>
      </c>
      <c r="G47" s="37" t="s">
        <v>140</v>
      </c>
    </row>
    <row r="48" spans="1:9" ht="12.75">
      <c r="A48" s="3" t="s">
        <v>31</v>
      </c>
      <c r="B48" s="3" t="s">
        <v>32</v>
      </c>
      <c r="C48" s="3" t="s">
        <v>28</v>
      </c>
      <c r="D48" s="3" t="s">
        <v>29</v>
      </c>
      <c r="F48" s="3" t="s">
        <v>31</v>
      </c>
      <c r="G48" s="3" t="s">
        <v>32</v>
      </c>
      <c r="H48" s="3" t="s">
        <v>28</v>
      </c>
      <c r="I48" s="3" t="s">
        <v>29</v>
      </c>
    </row>
    <row r="49" spans="1:9" ht="12.75">
      <c r="A49" s="54"/>
      <c r="B49" s="144" t="s">
        <v>663</v>
      </c>
      <c r="C49" s="54"/>
      <c r="D49" s="54">
        <v>108</v>
      </c>
      <c r="F49" s="54"/>
      <c r="G49" s="144" t="s">
        <v>673</v>
      </c>
      <c r="H49" s="54"/>
      <c r="I49" s="54">
        <v>72</v>
      </c>
    </row>
    <row r="50" spans="1:9" ht="12.75">
      <c r="A50" s="54"/>
      <c r="B50" s="144" t="s">
        <v>664</v>
      </c>
      <c r="C50" s="54"/>
      <c r="D50" s="54">
        <v>90</v>
      </c>
      <c r="F50" s="54"/>
      <c r="G50" s="144" t="s">
        <v>674</v>
      </c>
      <c r="H50" s="54"/>
      <c r="I50" s="54">
        <v>69</v>
      </c>
    </row>
    <row r="51" spans="1:9" ht="12.75">
      <c r="A51" s="56"/>
      <c r="B51" s="85" t="s">
        <v>505</v>
      </c>
      <c r="C51" s="56"/>
      <c r="D51" s="56">
        <v>68</v>
      </c>
      <c r="F51" s="56"/>
      <c r="G51" s="85" t="s">
        <v>507</v>
      </c>
      <c r="H51" s="56"/>
      <c r="I51" s="56">
        <v>67</v>
      </c>
    </row>
    <row r="52" spans="1:9" ht="12.75">
      <c r="A52" s="56"/>
      <c r="B52" s="85" t="s">
        <v>506</v>
      </c>
      <c r="C52" s="56"/>
      <c r="D52" s="56">
        <v>66</v>
      </c>
      <c r="F52" s="56"/>
      <c r="G52" s="85" t="s">
        <v>508</v>
      </c>
      <c r="H52" s="56"/>
      <c r="I52" s="56">
        <v>58</v>
      </c>
    </row>
    <row r="53" spans="1:9" ht="12.75">
      <c r="A53" s="1"/>
      <c r="B53" s="7" t="s">
        <v>52</v>
      </c>
      <c r="C53" s="1">
        <v>90</v>
      </c>
      <c r="D53" s="1">
        <f>C53*4</f>
        <v>360</v>
      </c>
      <c r="F53" s="1"/>
      <c r="G53" s="7" t="s">
        <v>52</v>
      </c>
      <c r="H53" s="1">
        <v>70</v>
      </c>
      <c r="I53" s="1">
        <f>H53*4</f>
        <v>280</v>
      </c>
    </row>
    <row r="54" spans="1:9" ht="12.75">
      <c r="A54" s="1"/>
      <c r="B54" s="1"/>
      <c r="C54" s="1"/>
      <c r="D54" s="1"/>
      <c r="F54" s="1"/>
      <c r="G54" s="1"/>
      <c r="H54" s="1"/>
      <c r="I54" s="1"/>
    </row>
    <row r="55" spans="1:9" ht="12.75">
      <c r="A55" s="1"/>
      <c r="B55" s="5" t="s">
        <v>30</v>
      </c>
      <c r="C55" s="4"/>
      <c r="D55" s="4">
        <f>SUM(D49:D54)</f>
        <v>692</v>
      </c>
      <c r="E55" s="10"/>
      <c r="F55" s="1"/>
      <c r="G55" s="5" t="s">
        <v>30</v>
      </c>
      <c r="H55" s="4"/>
      <c r="I55" s="4">
        <f>SUM(I49:I54)</f>
        <v>546</v>
      </c>
    </row>
    <row r="56" spans="2:7" ht="12.75">
      <c r="B56" s="37" t="s">
        <v>256</v>
      </c>
      <c r="G56" s="37" t="s">
        <v>191</v>
      </c>
    </row>
    <row r="57" spans="1:9" ht="12.75">
      <c r="A57" s="3" t="s">
        <v>31</v>
      </c>
      <c r="B57" s="3" t="s">
        <v>32</v>
      </c>
      <c r="C57" s="3" t="s">
        <v>28</v>
      </c>
      <c r="D57" s="3" t="s">
        <v>29</v>
      </c>
      <c r="F57" s="3" t="s">
        <v>31</v>
      </c>
      <c r="G57" s="3" t="s">
        <v>32</v>
      </c>
      <c r="H57" s="3" t="s">
        <v>28</v>
      </c>
      <c r="I57" s="3" t="s">
        <v>29</v>
      </c>
    </row>
    <row r="58" spans="1:9" ht="12.75">
      <c r="A58" s="54"/>
      <c r="B58" s="144" t="s">
        <v>691</v>
      </c>
      <c r="C58" s="54"/>
      <c r="D58" s="54">
        <v>51</v>
      </c>
      <c r="F58" s="54"/>
      <c r="G58" s="144" t="s">
        <v>688</v>
      </c>
      <c r="H58" s="54"/>
      <c r="I58" s="54">
        <v>52</v>
      </c>
    </row>
    <row r="59" spans="1:9" ht="12.75">
      <c r="A59" s="54"/>
      <c r="B59" s="144" t="s">
        <v>692</v>
      </c>
      <c r="C59" s="54"/>
      <c r="D59" s="54">
        <v>50</v>
      </c>
      <c r="F59" s="54"/>
      <c r="G59" s="144" t="s">
        <v>690</v>
      </c>
      <c r="H59" s="54"/>
      <c r="I59" s="54">
        <v>47</v>
      </c>
    </row>
    <row r="60" spans="1:9" ht="12.75">
      <c r="A60" s="56"/>
      <c r="B60" s="85" t="s">
        <v>509</v>
      </c>
      <c r="C60" s="56"/>
      <c r="D60" s="56">
        <v>65</v>
      </c>
      <c r="F60" s="56"/>
      <c r="G60" s="85" t="s">
        <v>511</v>
      </c>
      <c r="H60" s="56"/>
      <c r="I60" s="56">
        <v>64</v>
      </c>
    </row>
    <row r="61" spans="1:9" ht="12.75">
      <c r="A61" s="56"/>
      <c r="B61" s="85" t="s">
        <v>510</v>
      </c>
      <c r="C61" s="56"/>
      <c r="D61" s="56">
        <v>50</v>
      </c>
      <c r="F61" s="56"/>
      <c r="G61" s="85" t="s">
        <v>512</v>
      </c>
      <c r="H61" s="56"/>
      <c r="I61" s="56">
        <v>63</v>
      </c>
    </row>
    <row r="62" spans="1:9" ht="12.75">
      <c r="A62" s="1"/>
      <c r="B62" s="7" t="s">
        <v>52</v>
      </c>
      <c r="C62" s="1">
        <v>65</v>
      </c>
      <c r="D62" s="1">
        <f>C62*4</f>
        <v>260</v>
      </c>
      <c r="F62" s="1"/>
      <c r="G62" s="7" t="s">
        <v>52</v>
      </c>
      <c r="H62" s="1">
        <v>68</v>
      </c>
      <c r="I62" s="1">
        <f>H62*4</f>
        <v>272</v>
      </c>
    </row>
    <row r="63" spans="1:9" ht="12.75">
      <c r="A63" s="1"/>
      <c r="B63" s="1"/>
      <c r="C63" s="1"/>
      <c r="D63" s="4">
        <f>SUM(D58:D62)</f>
        <v>476</v>
      </c>
      <c r="F63" s="1"/>
      <c r="G63" s="1"/>
      <c r="H63" s="1"/>
      <c r="I63" s="4">
        <f>SUM(I58:I62)</f>
        <v>498</v>
      </c>
    </row>
    <row r="64" spans="2:7" ht="12.75">
      <c r="B64" s="37" t="s">
        <v>199</v>
      </c>
      <c r="G64" s="37" t="s">
        <v>187</v>
      </c>
    </row>
    <row r="65" spans="1:9" ht="12.75">
      <c r="A65" s="3" t="s">
        <v>31</v>
      </c>
      <c r="B65" s="3" t="s">
        <v>32</v>
      </c>
      <c r="C65" s="3" t="s">
        <v>28</v>
      </c>
      <c r="D65" s="3" t="s">
        <v>29</v>
      </c>
      <c r="F65" s="3" t="s">
        <v>31</v>
      </c>
      <c r="G65" s="3" t="s">
        <v>32</v>
      </c>
      <c r="H65" s="3" t="s">
        <v>28</v>
      </c>
      <c r="I65" s="3" t="s">
        <v>29</v>
      </c>
    </row>
    <row r="66" spans="1:9" ht="12.75">
      <c r="A66" s="54"/>
      <c r="B66" s="144" t="s">
        <v>685</v>
      </c>
      <c r="C66" s="54"/>
      <c r="D66" s="54">
        <v>59</v>
      </c>
      <c r="F66" s="54"/>
      <c r="G66" s="144" t="s">
        <v>679</v>
      </c>
      <c r="H66" s="54"/>
      <c r="I66" s="54">
        <v>63</v>
      </c>
    </row>
    <row r="67" spans="1:9" ht="12.75">
      <c r="A67" s="54"/>
      <c r="B67" s="144" t="s">
        <v>686</v>
      </c>
      <c r="C67" s="54"/>
      <c r="D67" s="54">
        <v>57</v>
      </c>
      <c r="F67" s="54"/>
      <c r="G67" s="144" t="s">
        <v>680</v>
      </c>
      <c r="H67" s="54"/>
      <c r="I67" s="54">
        <v>55</v>
      </c>
    </row>
    <row r="68" spans="1:9" ht="12.75">
      <c r="A68" s="56"/>
      <c r="B68" s="85" t="s">
        <v>513</v>
      </c>
      <c r="C68" s="56"/>
      <c r="D68" s="56">
        <v>62</v>
      </c>
      <c r="F68" s="56"/>
      <c r="G68" s="85" t="s">
        <v>514</v>
      </c>
      <c r="H68" s="56"/>
      <c r="I68" s="56">
        <v>61</v>
      </c>
    </row>
    <row r="69" spans="1:9" ht="12.75">
      <c r="A69" s="56"/>
      <c r="B69" s="85" t="s">
        <v>513</v>
      </c>
      <c r="C69" s="56"/>
      <c r="D69" s="56">
        <v>56</v>
      </c>
      <c r="F69" s="56"/>
      <c r="G69" s="85" t="s">
        <v>515</v>
      </c>
      <c r="H69" s="56"/>
      <c r="I69" s="56">
        <v>54</v>
      </c>
    </row>
    <row r="70" spans="1:9" ht="12.75">
      <c r="A70" s="1"/>
      <c r="B70" s="7" t="s">
        <v>52</v>
      </c>
      <c r="C70" s="1">
        <v>67</v>
      </c>
      <c r="D70" s="1">
        <f>C70*4</f>
        <v>268</v>
      </c>
      <c r="F70" s="1"/>
      <c r="G70" s="7" t="s">
        <v>52</v>
      </c>
      <c r="H70" s="1">
        <v>72</v>
      </c>
      <c r="I70" s="1">
        <f>H70*4</f>
        <v>288</v>
      </c>
    </row>
    <row r="71" spans="1:9" ht="12.75">
      <c r="A71" s="1"/>
      <c r="B71" s="1"/>
      <c r="C71" s="1"/>
      <c r="D71" s="1"/>
      <c r="F71" s="1"/>
      <c r="G71" s="1"/>
      <c r="H71" s="1"/>
      <c r="I71" s="1"/>
    </row>
    <row r="72" spans="1:9" ht="12.75">
      <c r="A72" s="1"/>
      <c r="B72" s="5" t="s">
        <v>30</v>
      </c>
      <c r="C72" s="4"/>
      <c r="D72" s="4">
        <f>SUM(D66:D71)</f>
        <v>502</v>
      </c>
      <c r="F72" s="1"/>
      <c r="G72" s="5" t="s">
        <v>30</v>
      </c>
      <c r="H72" s="4"/>
      <c r="I72" s="4">
        <f>SUM(I66:I71)</f>
        <v>521</v>
      </c>
    </row>
    <row r="73" spans="2:7" ht="12.75">
      <c r="B73" s="37" t="s">
        <v>35</v>
      </c>
      <c r="G73" s="37" t="s">
        <v>313</v>
      </c>
    </row>
    <row r="74" spans="1:9" ht="12.75">
      <c r="A74" s="3" t="s">
        <v>31</v>
      </c>
      <c r="B74" s="3" t="s">
        <v>32</v>
      </c>
      <c r="C74" s="3" t="s">
        <v>28</v>
      </c>
      <c r="D74" s="3" t="s">
        <v>29</v>
      </c>
      <c r="F74" s="3" t="s">
        <v>31</v>
      </c>
      <c r="G74" s="3" t="s">
        <v>32</v>
      </c>
      <c r="H74" s="3" t="s">
        <v>28</v>
      </c>
      <c r="I74" s="3" t="s">
        <v>29</v>
      </c>
    </row>
    <row r="75" spans="1:9" ht="12.75">
      <c r="A75" s="54"/>
      <c r="B75" s="144" t="s">
        <v>677</v>
      </c>
      <c r="C75" s="54"/>
      <c r="D75" s="54">
        <v>68</v>
      </c>
      <c r="F75" s="54"/>
      <c r="G75" s="144" t="s">
        <v>687</v>
      </c>
      <c r="H75" s="54"/>
      <c r="I75" s="54">
        <v>56</v>
      </c>
    </row>
    <row r="76" spans="1:9" ht="12.75">
      <c r="A76" s="54"/>
      <c r="B76" s="144" t="s">
        <v>517</v>
      </c>
      <c r="C76" s="54"/>
      <c r="D76" s="54">
        <v>41</v>
      </c>
      <c r="F76" s="54"/>
      <c r="G76" s="55"/>
      <c r="H76" s="54"/>
      <c r="I76" s="54">
        <v>0</v>
      </c>
    </row>
    <row r="77" spans="1:9" ht="12.75">
      <c r="A77" s="56"/>
      <c r="B77" s="85" t="s">
        <v>516</v>
      </c>
      <c r="C77" s="56"/>
      <c r="D77" s="56">
        <v>55</v>
      </c>
      <c r="F77" s="56"/>
      <c r="G77" s="85" t="s">
        <v>518</v>
      </c>
      <c r="H77" s="56"/>
      <c r="I77" s="56">
        <v>53</v>
      </c>
    </row>
    <row r="78" spans="1:9" ht="12.75">
      <c r="A78" s="56"/>
      <c r="B78" s="85" t="s">
        <v>517</v>
      </c>
      <c r="C78" s="56"/>
      <c r="D78" s="56">
        <v>48</v>
      </c>
      <c r="F78" s="56"/>
      <c r="G78" s="56"/>
      <c r="H78" s="56"/>
      <c r="I78" s="56">
        <v>0</v>
      </c>
    </row>
    <row r="79" spans="1:9" ht="12.75">
      <c r="A79" s="1"/>
      <c r="B79" s="7" t="s">
        <v>52</v>
      </c>
      <c r="C79" s="1">
        <v>66</v>
      </c>
      <c r="D79" s="1">
        <f>C79*4</f>
        <v>264</v>
      </c>
      <c r="F79" s="1"/>
      <c r="G79" s="7" t="s">
        <v>52</v>
      </c>
      <c r="H79" s="1">
        <v>64</v>
      </c>
      <c r="I79" s="1">
        <f>H79*4</f>
        <v>256</v>
      </c>
    </row>
    <row r="80" spans="1:9" ht="12.75">
      <c r="A80" s="1"/>
      <c r="B80" s="1"/>
      <c r="C80" s="1"/>
      <c r="D80" s="1"/>
      <c r="F80" s="1"/>
      <c r="G80" s="1"/>
      <c r="H80" s="1"/>
      <c r="I80" s="1"/>
    </row>
    <row r="81" spans="1:9" ht="12.75">
      <c r="A81" s="1"/>
      <c r="B81" s="5" t="s">
        <v>30</v>
      </c>
      <c r="C81" s="4"/>
      <c r="D81" s="4">
        <f>SUM(D75:D80)</f>
        <v>476</v>
      </c>
      <c r="F81" s="1"/>
      <c r="G81" s="5" t="s">
        <v>30</v>
      </c>
      <c r="H81" s="4"/>
      <c r="I81" s="4">
        <f>SUM(I75:I80)</f>
        <v>365</v>
      </c>
    </row>
    <row r="82" spans="2:7" ht="12.75">
      <c r="B82" s="37" t="s">
        <v>123</v>
      </c>
      <c r="G82" s="37" t="s">
        <v>179</v>
      </c>
    </row>
    <row r="83" spans="1:9" ht="12.75">
      <c r="A83" s="3" t="s">
        <v>31</v>
      </c>
      <c r="B83" s="3" t="s">
        <v>32</v>
      </c>
      <c r="C83" s="3" t="s">
        <v>28</v>
      </c>
      <c r="D83" s="3" t="s">
        <v>29</v>
      </c>
      <c r="F83" s="3" t="s">
        <v>31</v>
      </c>
      <c r="G83" s="3" t="s">
        <v>32</v>
      </c>
      <c r="H83" s="3" t="s">
        <v>28</v>
      </c>
      <c r="I83" s="3" t="s">
        <v>29</v>
      </c>
    </row>
    <row r="84" spans="1:9" ht="12.75">
      <c r="A84" s="54"/>
      <c r="B84" s="144" t="s">
        <v>693</v>
      </c>
      <c r="C84" s="54"/>
      <c r="D84" s="54">
        <v>49</v>
      </c>
      <c r="F84" s="54"/>
      <c r="G84" s="144" t="s">
        <v>688</v>
      </c>
      <c r="H84" s="54"/>
      <c r="I84" s="54">
        <v>54</v>
      </c>
    </row>
    <row r="85" spans="1:9" ht="12.75">
      <c r="A85" s="54"/>
      <c r="B85" s="144" t="s">
        <v>694</v>
      </c>
      <c r="C85" s="54"/>
      <c r="D85" s="54">
        <v>36</v>
      </c>
      <c r="F85" s="54"/>
      <c r="G85" s="144" t="s">
        <v>689</v>
      </c>
      <c r="H85" s="54"/>
      <c r="I85" s="54">
        <v>53</v>
      </c>
    </row>
    <row r="86" spans="1:9" ht="12.75">
      <c r="A86" s="56"/>
      <c r="B86" s="85" t="s">
        <v>519</v>
      </c>
      <c r="C86" s="56"/>
      <c r="D86" s="56">
        <v>52</v>
      </c>
      <c r="F86" s="56"/>
      <c r="G86" s="85" t="s">
        <v>521</v>
      </c>
      <c r="H86" s="56"/>
      <c r="I86" s="56">
        <v>51</v>
      </c>
    </row>
    <row r="87" spans="1:9" ht="12.75">
      <c r="A87" s="56"/>
      <c r="B87" s="85" t="s">
        <v>520</v>
      </c>
      <c r="C87" s="56"/>
      <c r="D87" s="56">
        <v>46</v>
      </c>
      <c r="F87" s="56"/>
      <c r="G87" s="56"/>
      <c r="H87" s="56"/>
      <c r="I87" s="56">
        <v>0</v>
      </c>
    </row>
    <row r="88" spans="1:9" ht="12.75">
      <c r="A88" s="1"/>
      <c r="B88" s="7" t="s">
        <v>52</v>
      </c>
      <c r="C88" s="1">
        <v>60</v>
      </c>
      <c r="D88" s="1">
        <f>C88*4</f>
        <v>240</v>
      </c>
      <c r="F88" s="1"/>
      <c r="G88" s="7" t="s">
        <v>52</v>
      </c>
      <c r="H88" s="1">
        <v>63</v>
      </c>
      <c r="I88" s="1">
        <f>H88*4</f>
        <v>252</v>
      </c>
    </row>
    <row r="89" spans="1:9" ht="12.75">
      <c r="A89" s="1"/>
      <c r="B89" s="1"/>
      <c r="C89" s="1"/>
      <c r="D89" s="1"/>
      <c r="F89" s="1"/>
      <c r="G89" s="1"/>
      <c r="H89" s="1"/>
      <c r="I89" s="1"/>
    </row>
    <row r="90" spans="1:9" ht="12.75">
      <c r="A90" s="1"/>
      <c r="B90" s="5" t="s">
        <v>30</v>
      </c>
      <c r="C90" s="4"/>
      <c r="D90" s="4">
        <f>SUM(D84:D89)</f>
        <v>423</v>
      </c>
      <c r="F90" s="1"/>
      <c r="G90" s="5" t="s">
        <v>30</v>
      </c>
      <c r="H90" s="4"/>
      <c r="I90" s="4">
        <f>SUM(I84:I89)</f>
        <v>410</v>
      </c>
    </row>
    <row r="91" ht="12.75">
      <c r="B91" s="37" t="s">
        <v>284</v>
      </c>
    </row>
    <row r="92" spans="1:9" ht="12.75">
      <c r="A92" s="3" t="s">
        <v>31</v>
      </c>
      <c r="B92" s="3" t="s">
        <v>32</v>
      </c>
      <c r="C92" s="3" t="s">
        <v>28</v>
      </c>
      <c r="D92" s="3" t="s">
        <v>29</v>
      </c>
      <c r="F92" s="3" t="s">
        <v>31</v>
      </c>
      <c r="G92" s="3" t="s">
        <v>41</v>
      </c>
      <c r="H92" s="3" t="s">
        <v>28</v>
      </c>
      <c r="I92" s="3" t="s">
        <v>29</v>
      </c>
    </row>
    <row r="93" spans="1:9" ht="12.75">
      <c r="A93" s="54"/>
      <c r="B93" s="144" t="s">
        <v>700</v>
      </c>
      <c r="C93" s="54"/>
      <c r="D93" s="54">
        <v>42</v>
      </c>
      <c r="F93" s="54"/>
      <c r="G93" s="144" t="s">
        <v>598</v>
      </c>
      <c r="H93" s="54"/>
      <c r="I93" s="54">
        <v>43</v>
      </c>
    </row>
    <row r="94" spans="1:9" ht="12.75">
      <c r="A94" s="54"/>
      <c r="B94" s="144" t="s">
        <v>701</v>
      </c>
      <c r="C94" s="54"/>
      <c r="D94" s="54">
        <v>39</v>
      </c>
      <c r="F94" s="54"/>
      <c r="G94" s="144" t="s">
        <v>699</v>
      </c>
      <c r="H94" s="54"/>
      <c r="I94" s="54">
        <v>40</v>
      </c>
    </row>
    <row r="95" spans="1:9" ht="12.75">
      <c r="A95" s="56"/>
      <c r="B95" s="85" t="s">
        <v>522</v>
      </c>
      <c r="C95" s="56"/>
      <c r="D95" s="56">
        <v>45</v>
      </c>
      <c r="F95" s="56"/>
      <c r="G95" s="85" t="s">
        <v>524</v>
      </c>
      <c r="H95" s="56"/>
      <c r="I95" s="56">
        <v>44</v>
      </c>
    </row>
    <row r="96" spans="1:9" ht="12.75">
      <c r="A96" s="56"/>
      <c r="B96" s="85" t="s">
        <v>523</v>
      </c>
      <c r="C96" s="56"/>
      <c r="D96" s="56">
        <v>47</v>
      </c>
      <c r="F96" s="56"/>
      <c r="G96" s="85" t="s">
        <v>525</v>
      </c>
      <c r="H96" s="56"/>
      <c r="I96" s="56">
        <v>43</v>
      </c>
    </row>
    <row r="97" spans="1:9" ht="12.75">
      <c r="A97" s="1"/>
      <c r="B97" s="7" t="s">
        <v>52</v>
      </c>
      <c r="C97" s="1"/>
      <c r="D97" s="1"/>
      <c r="F97" s="1"/>
      <c r="G97" s="7" t="s">
        <v>52</v>
      </c>
      <c r="H97" s="1">
        <v>61</v>
      </c>
      <c r="I97" s="1">
        <f>H97*4</f>
        <v>244</v>
      </c>
    </row>
    <row r="98" spans="1:9" ht="12.75">
      <c r="A98" s="1"/>
      <c r="B98" s="1"/>
      <c r="C98" s="1"/>
      <c r="D98" s="1"/>
      <c r="F98" s="1"/>
      <c r="G98" s="1"/>
      <c r="H98" s="1"/>
      <c r="I98" s="1"/>
    </row>
    <row r="99" spans="1:9" ht="12.75">
      <c r="A99" s="1"/>
      <c r="B99" s="5" t="s">
        <v>30</v>
      </c>
      <c r="C99" s="4"/>
      <c r="D99" s="4">
        <f>SUM(D93:D98)</f>
        <v>173</v>
      </c>
      <c r="F99" s="1"/>
      <c r="G99" s="5" t="s">
        <v>30</v>
      </c>
      <c r="H99" s="4"/>
      <c r="I99" s="4">
        <f>SUM(I93:I98)</f>
        <v>414</v>
      </c>
    </row>
    <row r="101" spans="1:9" ht="12.75">
      <c r="A101" s="3" t="s">
        <v>31</v>
      </c>
      <c r="B101" s="3" t="s">
        <v>43</v>
      </c>
      <c r="C101" s="3" t="s">
        <v>28</v>
      </c>
      <c r="D101" s="3" t="s">
        <v>29</v>
      </c>
      <c r="F101" s="3" t="s">
        <v>31</v>
      </c>
      <c r="G101" s="3" t="s">
        <v>116</v>
      </c>
      <c r="H101" s="3" t="s">
        <v>28</v>
      </c>
      <c r="I101" s="3" t="s">
        <v>29</v>
      </c>
    </row>
    <row r="102" spans="1:9" ht="12.75">
      <c r="A102" s="54"/>
      <c r="B102" s="144" t="s">
        <v>702</v>
      </c>
      <c r="C102" s="54"/>
      <c r="D102" s="54">
        <v>38</v>
      </c>
      <c r="F102" s="54"/>
      <c r="G102" s="144" t="s">
        <v>678</v>
      </c>
      <c r="H102" s="54"/>
      <c r="I102" s="54">
        <v>67</v>
      </c>
    </row>
    <row r="103" spans="1:9" ht="12.75">
      <c r="A103" s="54"/>
      <c r="B103" s="144" t="s">
        <v>703</v>
      </c>
      <c r="C103" s="54"/>
      <c r="D103" s="54">
        <v>37</v>
      </c>
      <c r="F103" s="54"/>
      <c r="G103" s="55"/>
      <c r="H103" s="54"/>
      <c r="I103" s="54">
        <v>0</v>
      </c>
    </row>
    <row r="104" spans="1:9" ht="12.75">
      <c r="A104" s="56"/>
      <c r="B104" s="85" t="s">
        <v>526</v>
      </c>
      <c r="C104" s="56"/>
      <c r="D104" s="56">
        <v>42</v>
      </c>
      <c r="F104" s="56"/>
      <c r="G104" s="57"/>
      <c r="H104" s="56"/>
      <c r="I104" s="56">
        <v>0</v>
      </c>
    </row>
    <row r="105" spans="1:9" ht="12.75">
      <c r="A105" s="56"/>
      <c r="B105" s="85" t="s">
        <v>527</v>
      </c>
      <c r="C105" s="56"/>
      <c r="D105" s="56">
        <v>41</v>
      </c>
      <c r="F105" s="56"/>
      <c r="G105" s="56"/>
      <c r="H105" s="56"/>
      <c r="I105" s="56">
        <v>0</v>
      </c>
    </row>
    <row r="106" spans="1:9" ht="12.75">
      <c r="A106" s="1"/>
      <c r="B106" s="7" t="s">
        <v>52</v>
      </c>
      <c r="C106" s="1"/>
      <c r="D106" s="1">
        <f>C106*4</f>
        <v>0</v>
      </c>
      <c r="F106" s="1"/>
      <c r="G106" s="7" t="s">
        <v>52</v>
      </c>
      <c r="H106" s="1">
        <f>'лыж эстаф)'!H65</f>
        <v>69</v>
      </c>
      <c r="I106" s="1">
        <f>H106*4</f>
        <v>276</v>
      </c>
    </row>
    <row r="107" spans="1:9" ht="12.75">
      <c r="A107" s="1"/>
      <c r="B107" s="1"/>
      <c r="C107" s="1"/>
      <c r="D107" s="1"/>
      <c r="F107" s="1"/>
      <c r="G107" s="1"/>
      <c r="H107" s="1"/>
      <c r="I107" s="1"/>
    </row>
    <row r="108" spans="1:9" ht="12.75">
      <c r="A108" s="1"/>
      <c r="B108" s="5" t="s">
        <v>30</v>
      </c>
      <c r="C108" s="4"/>
      <c r="D108" s="4">
        <f>SUM(D102:D107)</f>
        <v>158</v>
      </c>
      <c r="F108" s="1"/>
      <c r="G108" s="5" t="s">
        <v>30</v>
      </c>
      <c r="H108" s="4"/>
      <c r="I108" s="4">
        <f>SUM(I102:I107)</f>
        <v>343</v>
      </c>
    </row>
    <row r="110" spans="1:9" ht="12.75">
      <c r="A110" s="3" t="s">
        <v>31</v>
      </c>
      <c r="B110" s="3" t="s">
        <v>42</v>
      </c>
      <c r="C110" s="3" t="s">
        <v>28</v>
      </c>
      <c r="D110" s="3" t="s">
        <v>29</v>
      </c>
      <c r="F110" s="3" t="s">
        <v>31</v>
      </c>
      <c r="G110" s="3" t="s">
        <v>214</v>
      </c>
      <c r="H110" s="3" t="s">
        <v>28</v>
      </c>
      <c r="I110" s="3" t="s">
        <v>29</v>
      </c>
    </row>
    <row r="111" spans="1:9" ht="12.75">
      <c r="A111" s="54"/>
      <c r="B111" s="144" t="s">
        <v>695</v>
      </c>
      <c r="C111" s="54"/>
      <c r="D111" s="54">
        <v>48</v>
      </c>
      <c r="F111" s="54"/>
      <c r="G111" s="144" t="s">
        <v>697</v>
      </c>
      <c r="H111" s="54"/>
      <c r="I111" s="54">
        <v>46</v>
      </c>
    </row>
    <row r="112" spans="1:9" ht="12.75">
      <c r="A112" s="54"/>
      <c r="B112" s="144" t="s">
        <v>696</v>
      </c>
      <c r="C112" s="54"/>
      <c r="D112" s="54">
        <v>45</v>
      </c>
      <c r="F112" s="54"/>
      <c r="G112" s="144" t="s">
        <v>698</v>
      </c>
      <c r="H112" s="54"/>
      <c r="I112" s="54">
        <v>44</v>
      </c>
    </row>
    <row r="113" spans="1:9" ht="12.75">
      <c r="A113" s="56"/>
      <c r="B113" s="85"/>
      <c r="C113" s="56"/>
      <c r="D113" s="56">
        <v>0</v>
      </c>
      <c r="F113" s="56"/>
      <c r="G113" s="85"/>
      <c r="H113" s="56"/>
      <c r="I113" s="56">
        <v>0</v>
      </c>
    </row>
    <row r="114" spans="1:9" ht="12.75">
      <c r="A114" s="56"/>
      <c r="B114" s="85"/>
      <c r="C114" s="56"/>
      <c r="D114" s="56">
        <v>0</v>
      </c>
      <c r="F114" s="56"/>
      <c r="G114" s="85"/>
      <c r="H114" s="56"/>
      <c r="I114" s="56">
        <v>0</v>
      </c>
    </row>
    <row r="115" spans="1:9" ht="12.75">
      <c r="A115" s="1"/>
      <c r="B115" s="7" t="s">
        <v>52</v>
      </c>
      <c r="C115" s="1">
        <v>62</v>
      </c>
      <c r="D115" s="1">
        <f>C115*4</f>
        <v>248</v>
      </c>
      <c r="F115" s="1"/>
      <c r="G115" s="7" t="s">
        <v>52</v>
      </c>
      <c r="H115" s="1"/>
      <c r="I115" s="1">
        <f>H115*4</f>
        <v>0</v>
      </c>
    </row>
    <row r="116" spans="1:9" ht="12.75">
      <c r="A116" s="1"/>
      <c r="B116" s="1"/>
      <c r="C116" s="1"/>
      <c r="D116" s="1"/>
      <c r="F116" s="1"/>
      <c r="G116" s="1"/>
      <c r="H116" s="1"/>
      <c r="I116" s="1"/>
    </row>
    <row r="117" spans="1:9" ht="12.75">
      <c r="A117" s="1"/>
      <c r="B117" s="5" t="s">
        <v>30</v>
      </c>
      <c r="C117" s="4"/>
      <c r="D117" s="4">
        <f>SUM(D111:D116)</f>
        <v>341</v>
      </c>
      <c r="F117" s="1"/>
      <c r="G117" s="5" t="s">
        <v>30</v>
      </c>
      <c r="H117" s="4"/>
      <c r="I117" s="4">
        <f>SUM(I111:I116)</f>
        <v>90</v>
      </c>
    </row>
  </sheetData>
  <sheetProtection/>
  <mergeCells count="2"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9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I63"/>
  <sheetViews>
    <sheetView view="pageBreakPreview" zoomScaleSheetLayoutView="100" zoomScalePageLayoutView="0" workbookViewId="0" topLeftCell="B1">
      <selection activeCell="H5" sqref="H5"/>
    </sheetView>
  </sheetViews>
  <sheetFormatPr defaultColWidth="9.140625" defaultRowHeight="12.75"/>
  <cols>
    <col min="1" max="1" width="5.28125" style="0" hidden="1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10.140625" style="0" bestFit="1" customWidth="1"/>
  </cols>
  <sheetData>
    <row r="2" spans="2:8" ht="15.75">
      <c r="B2" s="211" t="s">
        <v>80</v>
      </c>
      <c r="C2" s="211"/>
      <c r="D2" s="211"/>
      <c r="E2" s="211"/>
      <c r="F2" s="211"/>
      <c r="G2" s="211"/>
      <c r="H2" s="211"/>
    </row>
    <row r="3" spans="2:8" ht="15.75">
      <c r="B3" s="12"/>
      <c r="C3" s="12"/>
      <c r="D3" s="12"/>
      <c r="E3" s="12"/>
      <c r="F3" s="12"/>
      <c r="G3" s="12"/>
      <c r="H3" s="12"/>
    </row>
    <row r="4" spans="2:9" ht="12.75">
      <c r="B4" s="209" t="s">
        <v>98</v>
      </c>
      <c r="C4" s="210"/>
      <c r="D4" s="210"/>
      <c r="E4" s="210"/>
      <c r="F4" s="210"/>
      <c r="G4" s="210"/>
      <c r="H4" s="210"/>
      <c r="I4" s="210"/>
    </row>
    <row r="5" spans="2:7" ht="15.75">
      <c r="B5" s="12"/>
      <c r="C5" s="12"/>
      <c r="D5" s="13"/>
      <c r="E5" s="13"/>
      <c r="G5" s="13"/>
    </row>
    <row r="6" spans="2:7" ht="15.75">
      <c r="B6" s="12"/>
      <c r="C6" s="12"/>
      <c r="D6" s="13" t="s">
        <v>99</v>
      </c>
      <c r="E6" s="13"/>
      <c r="G6" s="13"/>
    </row>
    <row r="7" spans="2:7" ht="15.75">
      <c r="B7" s="12"/>
      <c r="C7" s="12"/>
      <c r="D7" s="13"/>
      <c r="E7" s="13"/>
      <c r="G7" s="13"/>
    </row>
    <row r="8" spans="4:5" ht="12.75">
      <c r="D8" s="80" t="s">
        <v>40</v>
      </c>
      <c r="E8" s="80"/>
    </row>
    <row r="9" spans="3:8" ht="12.75">
      <c r="C9" s="37" t="s">
        <v>381</v>
      </c>
      <c r="H9" s="96">
        <v>40600</v>
      </c>
    </row>
    <row r="10" spans="3:8" ht="12.75">
      <c r="C10" s="37"/>
      <c r="H10" s="96"/>
    </row>
    <row r="11" spans="1:9" ht="12.75" customHeight="1">
      <c r="A11" s="207" t="s">
        <v>51</v>
      </c>
      <c r="B11" s="200" t="s">
        <v>36</v>
      </c>
      <c r="C11" s="200" t="s">
        <v>32</v>
      </c>
      <c r="D11" s="200" t="s">
        <v>37</v>
      </c>
      <c r="E11" s="207" t="s">
        <v>101</v>
      </c>
      <c r="F11" s="207" t="s">
        <v>100</v>
      </c>
      <c r="G11" s="226" t="s">
        <v>38</v>
      </c>
      <c r="H11" s="200" t="s">
        <v>39</v>
      </c>
      <c r="I11" s="190" t="s">
        <v>493</v>
      </c>
    </row>
    <row r="12" spans="1:9" ht="12.75">
      <c r="A12" s="212"/>
      <c r="B12" s="200"/>
      <c r="C12" s="200"/>
      <c r="D12" s="200"/>
      <c r="E12" s="212"/>
      <c r="F12" s="208"/>
      <c r="G12" s="208"/>
      <c r="H12" s="200"/>
      <c r="I12" s="191"/>
    </row>
    <row r="13" spans="1:9" ht="12.75">
      <c r="A13" s="1"/>
      <c r="B13" s="2">
        <v>55</v>
      </c>
      <c r="C13" s="36" t="s">
        <v>323</v>
      </c>
      <c r="D13" s="38" t="s">
        <v>182</v>
      </c>
      <c r="E13" s="100">
        <v>0.010405092592592593</v>
      </c>
      <c r="F13" s="101">
        <v>0.0010416666666666667</v>
      </c>
      <c r="G13" s="100">
        <f aca="true" t="shared" si="0" ref="G13:G44">E13-F13</f>
        <v>0.009363425925925926</v>
      </c>
      <c r="H13" s="2">
        <v>1</v>
      </c>
      <c r="I13" s="2">
        <v>120</v>
      </c>
    </row>
    <row r="14" spans="1:9" ht="12.75">
      <c r="A14" s="1"/>
      <c r="B14" s="2">
        <v>51</v>
      </c>
      <c r="C14" s="36" t="s">
        <v>250</v>
      </c>
      <c r="D14" s="38" t="s">
        <v>238</v>
      </c>
      <c r="E14" s="100">
        <v>0.009722222222222222</v>
      </c>
      <c r="F14" s="101">
        <v>0.00034722222222222224</v>
      </c>
      <c r="G14" s="100">
        <f t="shared" si="0"/>
        <v>0.009375</v>
      </c>
      <c r="H14" s="2">
        <v>2</v>
      </c>
      <c r="I14" s="2">
        <v>108</v>
      </c>
    </row>
    <row r="15" spans="1:9" ht="12.75">
      <c r="A15" s="1"/>
      <c r="B15" s="2">
        <v>87</v>
      </c>
      <c r="C15" s="36" t="s">
        <v>273</v>
      </c>
      <c r="D15" s="38" t="s">
        <v>33</v>
      </c>
      <c r="E15" s="100">
        <v>0.016122685185185184</v>
      </c>
      <c r="F15" s="101">
        <v>0.0062499999999999995</v>
      </c>
      <c r="G15" s="100">
        <f t="shared" si="0"/>
        <v>0.009872685185185186</v>
      </c>
      <c r="H15" s="2">
        <v>3</v>
      </c>
      <c r="I15" s="2">
        <v>98</v>
      </c>
    </row>
    <row r="16" spans="1:9" ht="12.75">
      <c r="A16" s="1"/>
      <c r="B16" s="2">
        <v>61</v>
      </c>
      <c r="C16" s="36" t="s">
        <v>251</v>
      </c>
      <c r="D16" s="38" t="s">
        <v>238</v>
      </c>
      <c r="E16" s="100">
        <v>0.012129629629629629</v>
      </c>
      <c r="F16" s="101">
        <v>0.0020833333333333333</v>
      </c>
      <c r="G16" s="100">
        <f t="shared" si="0"/>
        <v>0.010046296296296296</v>
      </c>
      <c r="H16" s="2">
        <v>4</v>
      </c>
      <c r="I16" s="2">
        <v>90</v>
      </c>
    </row>
    <row r="17" spans="1:9" ht="12.75">
      <c r="A17" s="1"/>
      <c r="B17" s="2">
        <v>90</v>
      </c>
      <c r="C17" s="36" t="s">
        <v>259</v>
      </c>
      <c r="D17" s="38" t="s">
        <v>33</v>
      </c>
      <c r="E17" s="100">
        <v>0.017013888888888887</v>
      </c>
      <c r="F17" s="101">
        <v>0.006944444444444444</v>
      </c>
      <c r="G17" s="100">
        <f t="shared" si="0"/>
        <v>0.010069444444444443</v>
      </c>
      <c r="H17" s="2">
        <v>5</v>
      </c>
      <c r="I17" s="2">
        <v>85</v>
      </c>
    </row>
    <row r="18" spans="1:9" ht="12.75">
      <c r="A18" s="1"/>
      <c r="B18" s="2">
        <v>95</v>
      </c>
      <c r="C18" s="36" t="s">
        <v>167</v>
      </c>
      <c r="D18" s="38" t="s">
        <v>165</v>
      </c>
      <c r="E18" s="100">
        <v>0.018229166666666668</v>
      </c>
      <c r="F18" s="101">
        <v>0.007638888888888889</v>
      </c>
      <c r="G18" s="100">
        <f t="shared" si="0"/>
        <v>0.010590277777777778</v>
      </c>
      <c r="H18" s="2">
        <v>6</v>
      </c>
      <c r="I18" s="2">
        <v>82</v>
      </c>
    </row>
    <row r="19" spans="1:9" ht="12.75">
      <c r="A19" s="1"/>
      <c r="B19" s="2">
        <v>74</v>
      </c>
      <c r="C19" s="36" t="s">
        <v>307</v>
      </c>
      <c r="D19" s="38" t="s">
        <v>265</v>
      </c>
      <c r="E19" s="100">
        <v>0.014791666666666668</v>
      </c>
      <c r="F19" s="101">
        <v>0.004166666666666667</v>
      </c>
      <c r="G19" s="100">
        <f t="shared" si="0"/>
        <v>0.010625000000000002</v>
      </c>
      <c r="H19" s="2">
        <v>7</v>
      </c>
      <c r="I19" s="2">
        <v>79</v>
      </c>
    </row>
    <row r="20" spans="1:9" ht="12.75">
      <c r="A20" s="1"/>
      <c r="B20" s="2">
        <v>69</v>
      </c>
      <c r="C20" s="36" t="s">
        <v>266</v>
      </c>
      <c r="D20" s="38" t="s">
        <v>265</v>
      </c>
      <c r="E20" s="100">
        <v>0.014293981481481482</v>
      </c>
      <c r="F20" s="101">
        <v>0.003472222222222222</v>
      </c>
      <c r="G20" s="100">
        <f t="shared" si="0"/>
        <v>0.01082175925925926</v>
      </c>
      <c r="H20" s="2">
        <v>8</v>
      </c>
      <c r="I20" s="2">
        <v>76</v>
      </c>
    </row>
    <row r="21" spans="1:9" ht="12.75">
      <c r="A21" s="1"/>
      <c r="B21" s="2">
        <v>52</v>
      </c>
      <c r="C21" s="36" t="s">
        <v>309</v>
      </c>
      <c r="D21" s="38" t="s">
        <v>219</v>
      </c>
      <c r="E21" s="100">
        <v>0.011458333333333334</v>
      </c>
      <c r="F21" s="101">
        <v>0.00034722222222222224</v>
      </c>
      <c r="G21" s="100">
        <f t="shared" si="0"/>
        <v>0.011111111111111112</v>
      </c>
      <c r="H21" s="2">
        <v>9</v>
      </c>
      <c r="I21" s="2">
        <v>74</v>
      </c>
    </row>
    <row r="22" spans="1:9" ht="12.75">
      <c r="A22" s="1"/>
      <c r="B22" s="2">
        <v>89</v>
      </c>
      <c r="C22" s="36" t="s">
        <v>143</v>
      </c>
      <c r="D22" s="38" t="s">
        <v>140</v>
      </c>
      <c r="E22" s="100">
        <v>0.01810185185185185</v>
      </c>
      <c r="F22" s="101">
        <v>0.006597222222222222</v>
      </c>
      <c r="G22" s="100">
        <f t="shared" si="0"/>
        <v>0.011504629629629629</v>
      </c>
      <c r="H22" s="2">
        <v>10</v>
      </c>
      <c r="I22" s="2">
        <v>72</v>
      </c>
    </row>
    <row r="23" spans="1:9" ht="12.75">
      <c r="A23" s="1"/>
      <c r="B23" s="2">
        <v>58</v>
      </c>
      <c r="C23" s="36" t="s">
        <v>424</v>
      </c>
      <c r="D23" s="38" t="s">
        <v>44</v>
      </c>
      <c r="E23" s="100">
        <v>0.01298611111111111</v>
      </c>
      <c r="F23" s="101">
        <v>0.001388888888888889</v>
      </c>
      <c r="G23" s="100">
        <f t="shared" si="0"/>
        <v>0.01159722222222222</v>
      </c>
      <c r="H23" s="2">
        <v>11</v>
      </c>
      <c r="I23" s="2">
        <v>70</v>
      </c>
    </row>
    <row r="24" spans="1:9" ht="12.75">
      <c r="A24" s="1"/>
      <c r="B24" s="2">
        <v>71</v>
      </c>
      <c r="C24" s="36" t="s">
        <v>141</v>
      </c>
      <c r="D24" s="38" t="s">
        <v>140</v>
      </c>
      <c r="E24" s="100">
        <v>0.015486111111111112</v>
      </c>
      <c r="F24" s="101">
        <v>0.0038194444444444443</v>
      </c>
      <c r="G24" s="100">
        <f t="shared" si="0"/>
        <v>0.011666666666666667</v>
      </c>
      <c r="H24" s="2">
        <v>12</v>
      </c>
      <c r="I24" s="2">
        <v>69</v>
      </c>
    </row>
    <row r="25" spans="1:9" ht="12.75">
      <c r="A25" s="1"/>
      <c r="B25" s="2">
        <v>97</v>
      </c>
      <c r="C25" s="36" t="s">
        <v>206</v>
      </c>
      <c r="D25" s="38" t="s">
        <v>35</v>
      </c>
      <c r="E25" s="100">
        <v>0.019814814814814816</v>
      </c>
      <c r="F25" s="101">
        <v>0.007986111111111112</v>
      </c>
      <c r="G25" s="100">
        <f t="shared" si="0"/>
        <v>0.011828703703703704</v>
      </c>
      <c r="H25" s="2">
        <v>13</v>
      </c>
      <c r="I25" s="2">
        <v>68</v>
      </c>
    </row>
    <row r="26" spans="1:9" ht="12.75">
      <c r="A26" s="1"/>
      <c r="B26" s="2">
        <v>66</v>
      </c>
      <c r="C26" s="36" t="s">
        <v>334</v>
      </c>
      <c r="D26" s="38" t="s">
        <v>178</v>
      </c>
      <c r="E26" s="100">
        <v>0.01480324074074074</v>
      </c>
      <c r="F26" s="101">
        <v>0.002777777777777778</v>
      </c>
      <c r="G26" s="100">
        <f t="shared" si="0"/>
        <v>0.012025462962962962</v>
      </c>
      <c r="H26" s="2">
        <v>14</v>
      </c>
      <c r="I26" s="2">
        <v>67</v>
      </c>
    </row>
    <row r="27" spans="1:9" ht="12.75">
      <c r="A27" s="1"/>
      <c r="B27" s="2">
        <v>77</v>
      </c>
      <c r="C27" s="36" t="s">
        <v>312</v>
      </c>
      <c r="D27" s="38" t="s">
        <v>44</v>
      </c>
      <c r="E27" s="100">
        <v>0.016550925925925924</v>
      </c>
      <c r="F27" s="101">
        <v>0.004513888888888889</v>
      </c>
      <c r="G27" s="100">
        <f t="shared" si="0"/>
        <v>0.012037037037037034</v>
      </c>
      <c r="H27" s="2">
        <v>15</v>
      </c>
      <c r="I27" s="2">
        <v>66</v>
      </c>
    </row>
    <row r="28" spans="1:9" ht="12.75">
      <c r="A28" s="1"/>
      <c r="B28" s="2">
        <v>78</v>
      </c>
      <c r="C28" s="36" t="s">
        <v>317</v>
      </c>
      <c r="D28" s="38" t="s">
        <v>165</v>
      </c>
      <c r="E28" s="100">
        <v>0.0169212962962963</v>
      </c>
      <c r="F28" s="101">
        <v>0.004861111111111111</v>
      </c>
      <c r="G28" s="100">
        <f t="shared" si="0"/>
        <v>0.012060185185185188</v>
      </c>
      <c r="H28" s="2">
        <v>16</v>
      </c>
      <c r="I28" s="2">
        <v>65</v>
      </c>
    </row>
    <row r="29" spans="1:9" ht="12.75">
      <c r="A29" s="1"/>
      <c r="B29" s="2">
        <v>57</v>
      </c>
      <c r="C29" s="36" t="s">
        <v>328</v>
      </c>
      <c r="D29" s="38" t="s">
        <v>219</v>
      </c>
      <c r="E29" s="100">
        <v>0.013518518518518518</v>
      </c>
      <c r="F29" s="101">
        <v>0.001388888888888889</v>
      </c>
      <c r="G29" s="100">
        <f t="shared" si="0"/>
        <v>0.012129629629629629</v>
      </c>
      <c r="H29" s="2">
        <v>17</v>
      </c>
      <c r="I29" s="2">
        <v>64</v>
      </c>
    </row>
    <row r="30" spans="1:9" ht="12.75">
      <c r="A30" s="1"/>
      <c r="B30" s="2">
        <v>83</v>
      </c>
      <c r="C30" s="36" t="s">
        <v>311</v>
      </c>
      <c r="D30" s="38" t="s">
        <v>187</v>
      </c>
      <c r="E30" s="100">
        <v>0.018125</v>
      </c>
      <c r="F30" s="101">
        <v>0.005555555555555556</v>
      </c>
      <c r="G30" s="100">
        <f t="shared" si="0"/>
        <v>0.012569444444444442</v>
      </c>
      <c r="H30" s="2">
        <v>18</v>
      </c>
      <c r="I30" s="2">
        <v>63</v>
      </c>
    </row>
    <row r="31" spans="1:9" ht="12.75">
      <c r="A31" s="1"/>
      <c r="B31" s="2">
        <v>79</v>
      </c>
      <c r="C31" s="36" t="s">
        <v>322</v>
      </c>
      <c r="D31" s="38" t="s">
        <v>213</v>
      </c>
      <c r="E31" s="100">
        <v>0.01752314814814815</v>
      </c>
      <c r="F31" s="101">
        <v>0.004861111111111111</v>
      </c>
      <c r="G31" s="100">
        <f t="shared" si="0"/>
        <v>0.012662037037037038</v>
      </c>
      <c r="H31" s="2">
        <v>19</v>
      </c>
      <c r="I31" s="2">
        <v>62</v>
      </c>
    </row>
    <row r="32" spans="1:9" ht="12.75">
      <c r="A32" s="1"/>
      <c r="B32" s="2">
        <v>82</v>
      </c>
      <c r="C32" s="36" t="s">
        <v>331</v>
      </c>
      <c r="D32" s="38" t="s">
        <v>136</v>
      </c>
      <c r="E32" s="100">
        <v>0.018217592592592594</v>
      </c>
      <c r="F32" s="101">
        <v>0.005555555555555556</v>
      </c>
      <c r="G32" s="100">
        <f t="shared" si="0"/>
        <v>0.012662037037037038</v>
      </c>
      <c r="H32" s="2">
        <v>20</v>
      </c>
      <c r="I32" s="2">
        <v>61</v>
      </c>
    </row>
    <row r="33" spans="1:9" ht="12.75">
      <c r="A33" s="1"/>
      <c r="B33" s="2">
        <v>86</v>
      </c>
      <c r="C33" s="36" t="s">
        <v>427</v>
      </c>
      <c r="D33" s="38" t="s">
        <v>136</v>
      </c>
      <c r="E33" s="100">
        <v>0.018935185185185183</v>
      </c>
      <c r="F33" s="101">
        <v>0.0062499999999999995</v>
      </c>
      <c r="G33" s="100">
        <f t="shared" si="0"/>
        <v>0.012685185185185185</v>
      </c>
      <c r="H33" s="2">
        <v>21</v>
      </c>
      <c r="I33" s="2">
        <v>60</v>
      </c>
    </row>
    <row r="34" spans="1:9" ht="12.75">
      <c r="A34" s="1"/>
      <c r="B34" s="2">
        <v>68</v>
      </c>
      <c r="C34" s="36" t="s">
        <v>200</v>
      </c>
      <c r="D34" s="38" t="s">
        <v>199</v>
      </c>
      <c r="E34" s="100">
        <v>0.015972222222222224</v>
      </c>
      <c r="F34" s="101">
        <v>0.0031249999999999997</v>
      </c>
      <c r="G34" s="100">
        <f t="shared" si="0"/>
        <v>0.012847222222222225</v>
      </c>
      <c r="H34" s="2">
        <v>22</v>
      </c>
      <c r="I34" s="2">
        <v>59</v>
      </c>
    </row>
    <row r="35" spans="1:9" ht="12.75">
      <c r="A35" s="1"/>
      <c r="B35" s="2">
        <v>91</v>
      </c>
      <c r="C35" s="36" t="s">
        <v>310</v>
      </c>
      <c r="D35" s="38" t="s">
        <v>213</v>
      </c>
      <c r="E35" s="100">
        <v>0.019849537037037037</v>
      </c>
      <c r="F35" s="101">
        <v>0.006944444444444444</v>
      </c>
      <c r="G35" s="100">
        <f t="shared" si="0"/>
        <v>0.012905092592592593</v>
      </c>
      <c r="H35" s="2">
        <v>23</v>
      </c>
      <c r="I35" s="2">
        <v>58</v>
      </c>
    </row>
    <row r="36" spans="1:9" ht="12.75">
      <c r="A36" s="1"/>
      <c r="B36" s="2">
        <v>62</v>
      </c>
      <c r="C36" s="36" t="s">
        <v>201</v>
      </c>
      <c r="D36" s="38" t="s">
        <v>199</v>
      </c>
      <c r="E36" s="100">
        <v>0.015000000000000001</v>
      </c>
      <c r="F36" s="101">
        <v>0.0020833333333333333</v>
      </c>
      <c r="G36" s="100">
        <f t="shared" si="0"/>
        <v>0.012916666666666668</v>
      </c>
      <c r="H36" s="2">
        <v>24</v>
      </c>
      <c r="I36" s="2">
        <v>57</v>
      </c>
    </row>
    <row r="37" spans="1:9" ht="12.75">
      <c r="A37" s="1"/>
      <c r="B37" s="2">
        <v>53</v>
      </c>
      <c r="C37" s="36" t="s">
        <v>159</v>
      </c>
      <c r="D37" s="38" t="s">
        <v>313</v>
      </c>
      <c r="E37" s="100">
        <v>0.013993055555555555</v>
      </c>
      <c r="F37" s="101">
        <v>0.0006944444444444445</v>
      </c>
      <c r="G37" s="100">
        <f t="shared" si="0"/>
        <v>0.013298611111111112</v>
      </c>
      <c r="H37" s="2">
        <v>25</v>
      </c>
      <c r="I37" s="2">
        <v>56</v>
      </c>
    </row>
    <row r="38" spans="1:9" ht="12.75">
      <c r="A38" s="1"/>
      <c r="B38" s="2">
        <v>64</v>
      </c>
      <c r="C38" s="36" t="s">
        <v>425</v>
      </c>
      <c r="D38" s="38" t="s">
        <v>187</v>
      </c>
      <c r="E38" s="100">
        <v>0.01599537037037037</v>
      </c>
      <c r="F38" s="101">
        <v>0.0024305555555555556</v>
      </c>
      <c r="G38" s="100">
        <f t="shared" si="0"/>
        <v>0.013564814814814816</v>
      </c>
      <c r="H38" s="2">
        <v>26</v>
      </c>
      <c r="I38" s="2">
        <v>55</v>
      </c>
    </row>
    <row r="39" spans="1:9" ht="12.75">
      <c r="A39" s="1"/>
      <c r="B39" s="2">
        <v>59</v>
      </c>
      <c r="C39" s="36" t="s">
        <v>246</v>
      </c>
      <c r="D39" s="38" t="s">
        <v>179</v>
      </c>
      <c r="E39" s="100">
        <v>0.01671296296296296</v>
      </c>
      <c r="F39" s="101">
        <v>0.001736111111111111</v>
      </c>
      <c r="G39" s="100">
        <f t="shared" si="0"/>
        <v>0.014976851851851849</v>
      </c>
      <c r="H39" s="2">
        <v>27</v>
      </c>
      <c r="I39" s="2">
        <v>54</v>
      </c>
    </row>
    <row r="40" spans="1:9" ht="12.75">
      <c r="A40" s="1"/>
      <c r="B40" s="2">
        <v>88</v>
      </c>
      <c r="C40" s="36" t="s">
        <v>330</v>
      </c>
      <c r="D40" s="38" t="s">
        <v>179</v>
      </c>
      <c r="E40" s="100">
        <v>0.021597222222222223</v>
      </c>
      <c r="F40" s="101">
        <v>0.006597222222222222</v>
      </c>
      <c r="G40" s="100">
        <f t="shared" si="0"/>
        <v>0.015</v>
      </c>
      <c r="H40" s="2">
        <v>28</v>
      </c>
      <c r="I40" s="2">
        <v>53</v>
      </c>
    </row>
    <row r="41" spans="1:9" ht="12.75">
      <c r="A41" s="1"/>
      <c r="B41" s="2">
        <v>70</v>
      </c>
      <c r="C41" s="36" t="s">
        <v>321</v>
      </c>
      <c r="D41" s="38" t="s">
        <v>191</v>
      </c>
      <c r="E41" s="100">
        <v>0.01909722222222222</v>
      </c>
      <c r="F41" s="101">
        <v>0.003472222222222222</v>
      </c>
      <c r="G41" s="100">
        <f t="shared" si="0"/>
        <v>0.015624999999999998</v>
      </c>
      <c r="H41" s="2">
        <v>29</v>
      </c>
      <c r="I41" s="2">
        <v>52</v>
      </c>
    </row>
    <row r="42" spans="1:9" ht="12.75">
      <c r="A42" s="1"/>
      <c r="B42" s="2">
        <v>67</v>
      </c>
      <c r="C42" s="36" t="s">
        <v>392</v>
      </c>
      <c r="D42" s="38" t="s">
        <v>256</v>
      </c>
      <c r="E42" s="100">
        <v>0.019039351851851852</v>
      </c>
      <c r="F42" s="101">
        <v>0.0031249999999999997</v>
      </c>
      <c r="G42" s="100">
        <f t="shared" si="0"/>
        <v>0.015914351851851853</v>
      </c>
      <c r="H42" s="2">
        <v>30</v>
      </c>
      <c r="I42" s="2">
        <v>51</v>
      </c>
    </row>
    <row r="43" spans="1:9" ht="12.75">
      <c r="A43" s="1"/>
      <c r="B43" s="2">
        <v>75</v>
      </c>
      <c r="C43" s="36" t="s">
        <v>308</v>
      </c>
      <c r="D43" s="38" t="s">
        <v>256</v>
      </c>
      <c r="E43" s="100">
        <v>0.020833333333333332</v>
      </c>
      <c r="F43" s="101">
        <v>0.004513888888888889</v>
      </c>
      <c r="G43" s="100">
        <f t="shared" si="0"/>
        <v>0.016319444444444442</v>
      </c>
      <c r="H43" s="2">
        <v>31</v>
      </c>
      <c r="I43" s="2">
        <v>50</v>
      </c>
    </row>
    <row r="44" spans="1:9" ht="12.75">
      <c r="A44" s="1"/>
      <c r="B44" s="2">
        <v>60</v>
      </c>
      <c r="C44" s="36" t="s">
        <v>533</v>
      </c>
      <c r="D44" s="36" t="s">
        <v>106</v>
      </c>
      <c r="E44" s="100">
        <v>0.018113425925925925</v>
      </c>
      <c r="F44" s="101">
        <v>0.001736111111111111</v>
      </c>
      <c r="G44" s="100">
        <f t="shared" si="0"/>
        <v>0.016377314814814813</v>
      </c>
      <c r="H44" s="2">
        <v>32</v>
      </c>
      <c r="I44" s="2">
        <v>49</v>
      </c>
    </row>
    <row r="45" spans="1:9" ht="12.75">
      <c r="A45" s="1"/>
      <c r="B45" s="2">
        <v>84</v>
      </c>
      <c r="C45" s="36" t="s">
        <v>316</v>
      </c>
      <c r="D45" s="38" t="s">
        <v>42</v>
      </c>
      <c r="E45" s="100">
        <v>0.023414351851851853</v>
      </c>
      <c r="F45" s="101">
        <v>0.005902777777777778</v>
      </c>
      <c r="G45" s="100">
        <f aca="true" t="shared" si="1" ref="G45:G63">E45-F45</f>
        <v>0.017511574074074075</v>
      </c>
      <c r="H45" s="2">
        <v>33</v>
      </c>
      <c r="I45" s="2">
        <v>48</v>
      </c>
    </row>
    <row r="46" spans="1:9" ht="12.75">
      <c r="A46" s="1"/>
      <c r="B46" s="2">
        <v>96</v>
      </c>
      <c r="C46" s="36" t="s">
        <v>329</v>
      </c>
      <c r="D46" s="38" t="s">
        <v>191</v>
      </c>
      <c r="E46" s="100">
        <v>0.025648148148148146</v>
      </c>
      <c r="F46" s="101">
        <v>0.007986111111111112</v>
      </c>
      <c r="G46" s="100">
        <f t="shared" si="1"/>
        <v>0.01766203703703703</v>
      </c>
      <c r="H46" s="2">
        <v>34</v>
      </c>
      <c r="I46" s="2">
        <v>47</v>
      </c>
    </row>
    <row r="47" spans="1:9" ht="12.75">
      <c r="A47" s="1"/>
      <c r="B47" s="2">
        <v>81</v>
      </c>
      <c r="C47" s="36" t="s">
        <v>426</v>
      </c>
      <c r="D47" s="38" t="s">
        <v>214</v>
      </c>
      <c r="E47" s="100">
        <v>0.023668981481481485</v>
      </c>
      <c r="F47" s="101">
        <v>0.005208333333333333</v>
      </c>
      <c r="G47" s="100">
        <f t="shared" si="1"/>
        <v>0.018460648148148153</v>
      </c>
      <c r="H47" s="2">
        <v>35</v>
      </c>
      <c r="I47" s="2">
        <v>46</v>
      </c>
    </row>
    <row r="48" spans="1:9" ht="12.75">
      <c r="A48" s="1"/>
      <c r="B48" s="2">
        <v>65</v>
      </c>
      <c r="C48" s="36" t="s">
        <v>333</v>
      </c>
      <c r="D48" s="38" t="s">
        <v>42</v>
      </c>
      <c r="E48" s="100">
        <v>0.021909722222222223</v>
      </c>
      <c r="F48" s="101">
        <v>0.002777777777777778</v>
      </c>
      <c r="G48" s="100">
        <f t="shared" si="1"/>
        <v>0.019131944444444444</v>
      </c>
      <c r="H48" s="2">
        <v>36</v>
      </c>
      <c r="I48" s="2">
        <v>45</v>
      </c>
    </row>
    <row r="49" spans="1:9" ht="12.75">
      <c r="A49" s="1"/>
      <c r="B49" s="2">
        <v>85</v>
      </c>
      <c r="C49" s="36" t="s">
        <v>320</v>
      </c>
      <c r="D49" s="38" t="s">
        <v>214</v>
      </c>
      <c r="E49" s="100">
        <v>0.02578703703703704</v>
      </c>
      <c r="F49" s="101">
        <v>0.005902777777777778</v>
      </c>
      <c r="G49" s="100">
        <f t="shared" si="1"/>
        <v>0.01988425925925926</v>
      </c>
      <c r="H49" s="2">
        <v>37</v>
      </c>
      <c r="I49" s="2">
        <v>44</v>
      </c>
    </row>
    <row r="50" spans="1:9" ht="12.75">
      <c r="A50" s="1"/>
      <c r="B50" s="2">
        <v>93</v>
      </c>
      <c r="C50" s="36" t="s">
        <v>319</v>
      </c>
      <c r="D50" s="38" t="s">
        <v>41</v>
      </c>
      <c r="E50" s="100">
        <v>0.027349537037037037</v>
      </c>
      <c r="F50" s="101">
        <v>0.007291666666666666</v>
      </c>
      <c r="G50" s="100">
        <f t="shared" si="1"/>
        <v>0.020057870370370372</v>
      </c>
      <c r="H50" s="2">
        <v>38</v>
      </c>
      <c r="I50" s="2">
        <v>43</v>
      </c>
    </row>
    <row r="51" spans="1:9" ht="12.75">
      <c r="A51" s="1"/>
      <c r="B51" s="2">
        <v>54</v>
      </c>
      <c r="C51" s="36" t="s">
        <v>318</v>
      </c>
      <c r="D51" s="38" t="s">
        <v>284</v>
      </c>
      <c r="E51" s="100">
        <v>0.021203703703703707</v>
      </c>
      <c r="F51" s="101">
        <v>0.0006944444444444445</v>
      </c>
      <c r="G51" s="100">
        <f t="shared" si="1"/>
        <v>0.020509259259259262</v>
      </c>
      <c r="H51" s="2">
        <v>39</v>
      </c>
      <c r="I51" s="2">
        <v>42</v>
      </c>
    </row>
    <row r="52" spans="1:9" ht="12.75">
      <c r="A52" s="1"/>
      <c r="B52" s="2">
        <v>94</v>
      </c>
      <c r="C52" s="36" t="s">
        <v>211</v>
      </c>
      <c r="D52" s="38" t="s">
        <v>35</v>
      </c>
      <c r="E52" s="100">
        <v>0.02815972222222222</v>
      </c>
      <c r="F52" s="101">
        <v>0.007638888888888889</v>
      </c>
      <c r="G52" s="100">
        <f t="shared" si="1"/>
        <v>0.020520833333333332</v>
      </c>
      <c r="H52" s="2">
        <v>40</v>
      </c>
      <c r="I52" s="2">
        <v>41</v>
      </c>
    </row>
    <row r="53" spans="1:9" ht="12.75">
      <c r="A53" s="1"/>
      <c r="B53" s="2">
        <v>72</v>
      </c>
      <c r="C53" s="36" t="s">
        <v>327</v>
      </c>
      <c r="D53" s="38" t="s">
        <v>41</v>
      </c>
      <c r="E53" s="100">
        <v>0.024351851851851857</v>
      </c>
      <c r="F53" s="101">
        <v>0.0038194444444444443</v>
      </c>
      <c r="G53" s="100">
        <f t="shared" si="1"/>
        <v>0.020532407407407412</v>
      </c>
      <c r="H53" s="2">
        <v>41</v>
      </c>
      <c r="I53" s="2">
        <v>40</v>
      </c>
    </row>
    <row r="54" spans="1:9" ht="12.75">
      <c r="A54" s="1"/>
      <c r="B54" s="2">
        <v>63</v>
      </c>
      <c r="C54" s="36" t="s">
        <v>326</v>
      </c>
      <c r="D54" s="38" t="s">
        <v>284</v>
      </c>
      <c r="E54" s="100">
        <v>0.027210648148148147</v>
      </c>
      <c r="F54" s="101">
        <v>0.0024305555555555556</v>
      </c>
      <c r="G54" s="100">
        <f t="shared" si="1"/>
        <v>0.02478009259259259</v>
      </c>
      <c r="H54" s="2">
        <v>42</v>
      </c>
      <c r="I54" s="2">
        <v>39</v>
      </c>
    </row>
    <row r="55" spans="1:9" ht="12.75">
      <c r="A55" s="1"/>
      <c r="B55" s="2">
        <v>92</v>
      </c>
      <c r="C55" s="36" t="s">
        <v>314</v>
      </c>
      <c r="D55" s="38" t="s">
        <v>43</v>
      </c>
      <c r="E55" s="100">
        <v>0.033483796296296296</v>
      </c>
      <c r="F55" s="101">
        <v>0.007291666666666666</v>
      </c>
      <c r="G55" s="100">
        <f t="shared" si="1"/>
        <v>0.02619212962962963</v>
      </c>
      <c r="H55" s="2">
        <v>43</v>
      </c>
      <c r="I55" s="2">
        <v>38</v>
      </c>
    </row>
    <row r="56" spans="1:9" ht="12.75">
      <c r="A56" s="1"/>
      <c r="B56" s="2">
        <v>73</v>
      </c>
      <c r="C56" s="36" t="s">
        <v>332</v>
      </c>
      <c r="D56" s="38" t="s">
        <v>43</v>
      </c>
      <c r="E56" s="100">
        <v>0.04071759259259259</v>
      </c>
      <c r="F56" s="101">
        <v>0.004166666666666667</v>
      </c>
      <c r="G56" s="100">
        <f t="shared" si="1"/>
        <v>0.036550925925925924</v>
      </c>
      <c r="H56" s="2">
        <v>44</v>
      </c>
      <c r="I56" s="2">
        <v>37</v>
      </c>
    </row>
    <row r="57" spans="1:9" ht="12.75">
      <c r="A57" s="1"/>
      <c r="B57" s="40">
        <v>80</v>
      </c>
      <c r="C57" s="36" t="s">
        <v>324</v>
      </c>
      <c r="D57" s="36" t="s">
        <v>106</v>
      </c>
      <c r="E57" s="100">
        <v>0.04097222222222222</v>
      </c>
      <c r="F57" s="101">
        <v>0.005208333333333333</v>
      </c>
      <c r="G57" s="100">
        <f t="shared" si="1"/>
        <v>0.03576388888888889</v>
      </c>
      <c r="H57" s="2">
        <v>45</v>
      </c>
      <c r="I57" s="2">
        <v>36</v>
      </c>
    </row>
    <row r="58" spans="1:9" ht="12.75">
      <c r="A58" s="36" t="s">
        <v>530</v>
      </c>
      <c r="B58" s="2">
        <v>26</v>
      </c>
      <c r="C58" s="36" t="s">
        <v>528</v>
      </c>
      <c r="D58" s="38" t="s">
        <v>529</v>
      </c>
      <c r="E58" s="100">
        <v>0.013564814814814816</v>
      </c>
      <c r="F58" s="101">
        <v>0.004166666666666667</v>
      </c>
      <c r="G58" s="100">
        <f t="shared" si="1"/>
        <v>0.009398148148148149</v>
      </c>
      <c r="H58" s="2"/>
      <c r="I58" s="38" t="s">
        <v>530</v>
      </c>
    </row>
    <row r="59" spans="1:9" ht="12.75">
      <c r="A59" s="36" t="s">
        <v>530</v>
      </c>
      <c r="B59" s="2">
        <v>37</v>
      </c>
      <c r="C59" s="36" t="s">
        <v>532</v>
      </c>
      <c r="D59" s="38" t="s">
        <v>529</v>
      </c>
      <c r="E59" s="100">
        <v>0.015856481481481482</v>
      </c>
      <c r="F59" s="101">
        <v>0.0062499999999999995</v>
      </c>
      <c r="G59" s="100">
        <f t="shared" si="1"/>
        <v>0.009606481481481483</v>
      </c>
      <c r="H59" s="2"/>
      <c r="I59" s="38" t="s">
        <v>530</v>
      </c>
    </row>
    <row r="60" spans="1:9" ht="12.75">
      <c r="A60" s="114" t="s">
        <v>530</v>
      </c>
      <c r="B60" s="2">
        <v>28</v>
      </c>
      <c r="C60" s="36" t="s">
        <v>531</v>
      </c>
      <c r="D60" s="38" t="s">
        <v>529</v>
      </c>
      <c r="E60" s="100">
        <v>0.01521990740740741</v>
      </c>
      <c r="F60" s="101">
        <v>0.004861111111111111</v>
      </c>
      <c r="G60" s="100">
        <f t="shared" si="1"/>
        <v>0.010358796296296298</v>
      </c>
      <c r="H60" s="2"/>
      <c r="I60" s="38" t="s">
        <v>530</v>
      </c>
    </row>
    <row r="61" spans="1:9" ht="12.75" hidden="1">
      <c r="A61" s="115"/>
      <c r="B61" s="1">
        <v>80</v>
      </c>
      <c r="C61" s="36" t="s">
        <v>324</v>
      </c>
      <c r="D61" s="38" t="s">
        <v>106</v>
      </c>
      <c r="E61" s="100">
        <v>0.01521990740740741</v>
      </c>
      <c r="F61" s="101">
        <v>0.004861111111111111</v>
      </c>
      <c r="G61" s="100">
        <f t="shared" si="1"/>
        <v>0.010358796296296298</v>
      </c>
      <c r="H61" s="2"/>
      <c r="I61" s="1"/>
    </row>
    <row r="62" spans="1:9" ht="12.75" hidden="1">
      <c r="A62" s="115"/>
      <c r="B62" s="1">
        <v>60</v>
      </c>
      <c r="C62" s="36" t="s">
        <v>315</v>
      </c>
      <c r="D62" s="38" t="s">
        <v>123</v>
      </c>
      <c r="E62" s="100">
        <v>0.01521990740740741</v>
      </c>
      <c r="F62" s="101">
        <v>0.004861111111111111</v>
      </c>
      <c r="G62" s="100">
        <f t="shared" si="1"/>
        <v>0.010358796296296298</v>
      </c>
      <c r="H62" s="2"/>
      <c r="I62" s="1"/>
    </row>
    <row r="63" spans="1:9" ht="12.75" hidden="1">
      <c r="A63" s="115"/>
      <c r="B63" s="1">
        <v>56</v>
      </c>
      <c r="C63" s="36" t="s">
        <v>174</v>
      </c>
      <c r="D63" s="38" t="s">
        <v>325</v>
      </c>
      <c r="E63" s="100">
        <v>0.01521990740740741</v>
      </c>
      <c r="F63" s="101">
        <v>0.004861111111111111</v>
      </c>
      <c r="G63" s="100">
        <f t="shared" si="1"/>
        <v>0.010358796296296298</v>
      </c>
      <c r="H63" s="2"/>
      <c r="I63" s="1"/>
    </row>
  </sheetData>
  <sheetProtection/>
  <mergeCells count="11">
    <mergeCell ref="I11:I12"/>
    <mergeCell ref="B4:I4"/>
    <mergeCell ref="B2:H2"/>
    <mergeCell ref="B11:B12"/>
    <mergeCell ref="C11:C12"/>
    <mergeCell ref="D11:D12"/>
    <mergeCell ref="H11:H12"/>
    <mergeCell ref="A11:A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Shosina S V</cp:lastModifiedBy>
  <cp:lastPrinted>2011-02-28T07:25:53Z</cp:lastPrinted>
  <dcterms:created xsi:type="dcterms:W3CDTF">1996-10-08T23:32:33Z</dcterms:created>
  <dcterms:modified xsi:type="dcterms:W3CDTF">2011-02-28T07:34:57Z</dcterms:modified>
  <cp:category/>
  <cp:version/>
  <cp:contentType/>
  <cp:contentStatus/>
</cp:coreProperties>
</file>